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ОТКРЫТЫЙ БЮДЖЕТ\"/>
    </mc:Choice>
  </mc:AlternateContent>
  <bookViews>
    <workbookView xWindow="0" yWindow="0" windowWidth="23040" windowHeight="9096"/>
  </bookViews>
  <sheets>
    <sheet name="расходы" sheetId="1" r:id="rId1"/>
  </sheets>
  <definedNames>
    <definedName name="_xlnm.Print_Area" localSheetId="0">расходы!$A$1:$M$87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M86" i="1" l="1"/>
  <c r="M85" i="1"/>
  <c r="M84" i="1"/>
  <c r="M81" i="1"/>
  <c r="M80" i="1"/>
  <c r="M78" i="1"/>
  <c r="M77" i="1"/>
  <c r="M76" i="1"/>
  <c r="M74" i="1"/>
  <c r="M73" i="1"/>
  <c r="M71" i="1"/>
  <c r="M70" i="1"/>
  <c r="M68" i="1"/>
  <c r="M67" i="1"/>
  <c r="M64" i="1"/>
  <c r="M63" i="1"/>
  <c r="M62" i="1"/>
  <c r="M60" i="1"/>
  <c r="M59" i="1"/>
  <c r="M58" i="1"/>
  <c r="M57" i="1"/>
  <c r="M55" i="1"/>
  <c r="M54" i="1"/>
  <c r="M53" i="1"/>
  <c r="M51" i="1"/>
  <c r="M50" i="1"/>
  <c r="M49" i="1"/>
  <c r="M48" i="1"/>
  <c r="M45" i="1"/>
  <c r="M44" i="1"/>
  <c r="M43" i="1"/>
  <c r="M41" i="1"/>
  <c r="M40" i="1"/>
  <c r="M39" i="1"/>
  <c r="M38" i="1"/>
  <c r="M36" i="1"/>
  <c r="M35" i="1"/>
  <c r="M34" i="1"/>
  <c r="M32" i="1"/>
  <c r="M31" i="1"/>
  <c r="M30" i="1"/>
  <c r="M27" i="1"/>
  <c r="M26" i="1"/>
  <c r="M24" i="1"/>
  <c r="M23" i="1"/>
  <c r="M22" i="1"/>
  <c r="M21" i="1"/>
  <c r="M19" i="1"/>
  <c r="M18" i="1"/>
  <c r="M17" i="1"/>
  <c r="M16" i="1"/>
  <c r="M14" i="1"/>
  <c r="M13" i="1"/>
  <c r="M12" i="1"/>
  <c r="M10" i="1"/>
  <c r="M9" i="1"/>
  <c r="M8" i="1"/>
  <c r="M7" i="1"/>
  <c r="M5" i="1"/>
  <c r="K86" i="1"/>
  <c r="K85" i="1"/>
  <c r="K84" i="1"/>
  <c r="K81" i="1"/>
  <c r="K80" i="1"/>
  <c r="K78" i="1"/>
  <c r="K77" i="1"/>
  <c r="K76" i="1"/>
  <c r="K74" i="1"/>
  <c r="K73" i="1"/>
  <c r="K71" i="1"/>
  <c r="K70" i="1"/>
  <c r="K68" i="1"/>
  <c r="K67" i="1"/>
  <c r="K64" i="1"/>
  <c r="K63" i="1"/>
  <c r="K62" i="1"/>
  <c r="K60" i="1"/>
  <c r="K59" i="1"/>
  <c r="K58" i="1"/>
  <c r="K57" i="1"/>
  <c r="K55" i="1"/>
  <c r="K54" i="1"/>
  <c r="K53" i="1"/>
  <c r="K51" i="1"/>
  <c r="K50" i="1"/>
  <c r="K49" i="1"/>
  <c r="K48" i="1"/>
  <c r="K45" i="1"/>
  <c r="K44" i="1"/>
  <c r="K43" i="1"/>
  <c r="K41" i="1"/>
  <c r="K40" i="1"/>
  <c r="K39" i="1"/>
  <c r="K38" i="1"/>
  <c r="K36" i="1"/>
  <c r="K35" i="1"/>
  <c r="K34" i="1"/>
  <c r="K32" i="1"/>
  <c r="K31" i="1"/>
  <c r="K30" i="1"/>
  <c r="K27" i="1"/>
  <c r="K26" i="1"/>
  <c r="K24" i="1"/>
  <c r="K23" i="1"/>
  <c r="K22" i="1"/>
  <c r="K21" i="1"/>
  <c r="K19" i="1"/>
  <c r="K18" i="1"/>
  <c r="K17" i="1"/>
  <c r="K16" i="1"/>
  <c r="K14" i="1"/>
  <c r="K13" i="1"/>
  <c r="K12" i="1"/>
  <c r="K10" i="1"/>
  <c r="K9" i="1"/>
  <c r="K8" i="1"/>
  <c r="K7" i="1"/>
  <c r="K5" i="1"/>
  <c r="I30" i="1"/>
  <c r="G46" i="1"/>
  <c r="K46" i="1" s="1"/>
  <c r="I86" i="1"/>
  <c r="I85" i="1"/>
  <c r="I84" i="1"/>
  <c r="I81" i="1"/>
  <c r="I80" i="1"/>
  <c r="I78" i="1"/>
  <c r="I77" i="1"/>
  <c r="I76" i="1"/>
  <c r="I74" i="1"/>
  <c r="I73" i="1"/>
  <c r="I71" i="1"/>
  <c r="I70" i="1"/>
  <c r="I68" i="1"/>
  <c r="I67" i="1"/>
  <c r="I64" i="1"/>
  <c r="I63" i="1"/>
  <c r="I62" i="1"/>
  <c r="I60" i="1"/>
  <c r="I59" i="1"/>
  <c r="I58" i="1"/>
  <c r="I57" i="1"/>
  <c r="I55" i="1"/>
  <c r="I54" i="1"/>
  <c r="I53" i="1"/>
  <c r="I51" i="1"/>
  <c r="I50" i="1"/>
  <c r="I49" i="1"/>
  <c r="I48" i="1"/>
  <c r="I45" i="1"/>
  <c r="I44" i="1"/>
  <c r="I43" i="1"/>
  <c r="I41" i="1"/>
  <c r="I40" i="1"/>
  <c r="I39" i="1"/>
  <c r="I38" i="1"/>
  <c r="I36" i="1"/>
  <c r="I35" i="1"/>
  <c r="I34" i="1"/>
  <c r="I32" i="1"/>
  <c r="I31" i="1"/>
  <c r="I27" i="1"/>
  <c r="I26" i="1"/>
  <c r="I24" i="1"/>
  <c r="I23" i="1"/>
  <c r="I22" i="1"/>
  <c r="I21" i="1"/>
  <c r="I19" i="1"/>
  <c r="I18" i="1"/>
  <c r="I17" i="1"/>
  <c r="I16" i="1"/>
  <c r="I14" i="1"/>
  <c r="I13" i="1"/>
  <c r="I12" i="1"/>
  <c r="I10" i="1"/>
  <c r="I9" i="1"/>
  <c r="I8" i="1"/>
  <c r="I7" i="1"/>
  <c r="I5" i="1"/>
  <c r="M46" i="1" l="1"/>
  <c r="G4" i="1"/>
  <c r="G6" i="1"/>
  <c r="G15" i="1"/>
  <c r="G20" i="1"/>
  <c r="G25" i="1"/>
  <c r="G33" i="1"/>
  <c r="G37" i="1"/>
  <c r="G42" i="1"/>
  <c r="I46" i="1"/>
  <c r="G52" i="1"/>
  <c r="G56" i="1"/>
  <c r="G61" i="1"/>
  <c r="G66" i="1"/>
  <c r="G69" i="1"/>
  <c r="G72" i="1"/>
  <c r="G75" i="1"/>
  <c r="G79" i="1"/>
  <c r="G83" i="1"/>
  <c r="I83" i="1" l="1"/>
  <c r="M83" i="1"/>
  <c r="K83" i="1"/>
  <c r="I69" i="1"/>
  <c r="K69" i="1"/>
  <c r="M69" i="1"/>
  <c r="I33" i="1"/>
  <c r="K33" i="1"/>
  <c r="M33" i="1"/>
  <c r="I79" i="1"/>
  <c r="M79" i="1"/>
  <c r="K79" i="1"/>
  <c r="I66" i="1"/>
  <c r="M66" i="1"/>
  <c r="K66" i="1"/>
  <c r="I28" i="1"/>
  <c r="K28" i="1"/>
  <c r="M28" i="1"/>
  <c r="I6" i="1"/>
  <c r="M6" i="1"/>
  <c r="K6" i="1"/>
  <c r="I75" i="1"/>
  <c r="K75" i="1"/>
  <c r="M75" i="1"/>
  <c r="I61" i="1"/>
  <c r="M61" i="1"/>
  <c r="K61" i="1"/>
  <c r="I42" i="1"/>
  <c r="K42" i="1"/>
  <c r="M42" i="1"/>
  <c r="I25" i="1"/>
  <c r="M25" i="1"/>
  <c r="K25" i="1"/>
  <c r="I4" i="1"/>
  <c r="M4" i="1"/>
  <c r="K4" i="1"/>
  <c r="I52" i="1"/>
  <c r="K52" i="1"/>
  <c r="M52" i="1"/>
  <c r="I15" i="1"/>
  <c r="M15" i="1"/>
  <c r="K15" i="1"/>
  <c r="I72" i="1"/>
  <c r="K72" i="1"/>
  <c r="M72" i="1"/>
  <c r="I56" i="1"/>
  <c r="K56" i="1"/>
  <c r="M56" i="1"/>
  <c r="I37" i="1"/>
  <c r="K37" i="1"/>
  <c r="M37" i="1"/>
  <c r="I20" i="1"/>
  <c r="K20" i="1"/>
  <c r="M20" i="1"/>
  <c r="G87" i="1"/>
  <c r="I87" i="1" l="1"/>
  <c r="M87" i="1"/>
  <c r="K87" i="1"/>
</calcChain>
</file>

<file path=xl/sharedStrings.xml><?xml version="1.0" encoding="utf-8"?>
<sst xmlns="http://schemas.openxmlformats.org/spreadsheetml/2006/main" count="190" uniqueCount="173">
  <si>
    <t>Итого:</t>
  </si>
  <si>
    <t>9900000000</t>
  </si>
  <si>
    <t>Непрограммные расходы</t>
  </si>
  <si>
    <t>9500000000</t>
  </si>
  <si>
    <t>Руководство и управление в сфере установленных функций органов местного самоуправления</t>
  </si>
  <si>
    <t>1920000000</t>
  </si>
  <si>
    <t>Подпрограмма "Обеспечение мероприятий по переселению граждан из аварийного жилищного фонда в Московской области"</t>
  </si>
  <si>
    <t>1900000000</t>
  </si>
  <si>
    <t>Муниципальная программа "Переселение граждан из аварийного жилищного фонда"</t>
  </si>
  <si>
    <t>1850000000</t>
  </si>
  <si>
    <t>Подпрограмма "Строительство (реконструкция) объектов физической культуры и спорта"</t>
  </si>
  <si>
    <t>1830000000</t>
  </si>
  <si>
    <t>Подпрограмма "Строительство (реконструкция) объектов образования"</t>
  </si>
  <si>
    <t>1800000000</t>
  </si>
  <si>
    <t>Муниципальная программа "Строительство объектов социальной инфраструктуры"</t>
  </si>
  <si>
    <t>1730000000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</si>
  <si>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</si>
  <si>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1720000000</t>
  </si>
  <si>
    <t>Подпрограмма "Благоустройство территорий"</t>
  </si>
  <si>
    <t>1710000000</t>
  </si>
  <si>
    <t>Подпрограмма "Комфортная городская среда"</t>
  </si>
  <si>
    <t>1700000000</t>
  </si>
  <si>
    <t>Муниципальная программа "Формирование современной комфортной городской среды"</t>
  </si>
  <si>
    <t>1640000000</t>
  </si>
  <si>
    <t>Обеспечивающая подпрограмма</t>
  </si>
  <si>
    <t>1620000000</t>
  </si>
  <si>
    <t>Подпрограмма "Реализация политики пространственного развития"</t>
  </si>
  <si>
    <t>1600000000</t>
  </si>
  <si>
    <t>Муниципальная программа "Архитектура и градостроительство"</t>
  </si>
  <si>
    <t>1520000000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</si>
  <si>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</si>
  <si>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1510000000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</si>
  <si>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</si>
  <si>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1500000000</t>
  </si>
  <si>
    <t>Муниципальная программа "Цифровое муниципальное образование"</t>
  </si>
  <si>
    <t>1420000000</t>
  </si>
  <si>
    <t>Подпрограмма "Дороги Подмосковья"</t>
  </si>
  <si>
    <t>1410000000</t>
  </si>
  <si>
    <t>Подпрограмма "Пассажирский транспорт общего пользования"</t>
  </si>
  <si>
    <t>1400000000</t>
  </si>
  <si>
    <t>Муниципальная программа "Развитие и функционирование дорожно-транспортного комплекса"</t>
  </si>
  <si>
    <t>1350000000</t>
  </si>
  <si>
    <t>1340000000</t>
  </si>
  <si>
    <t>Подпрограмма "Молодежь Подмосковья"</t>
  </si>
  <si>
    <t>1330000000</t>
  </si>
  <si>
    <t>Подпрограмма "Эффективное местное самоуправление Московской области"</t>
  </si>
  <si>
    <t>1310000000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</si>
  <si>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</si>
  <si>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1300000000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</si>
  <si>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</si>
  <si>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1250000000</t>
  </si>
  <si>
    <t>1240000000</t>
  </si>
  <si>
    <t>Подпрограмма "Управление муниципальными финансами"</t>
  </si>
  <si>
    <t>1230000000</t>
  </si>
  <si>
    <t>Подпрограмма "Совершенствование муниципальной службы Московской области"</t>
  </si>
  <si>
    <t>1210000000</t>
  </si>
  <si>
    <t>Подпрограмма "Развитие имущественного комплекса"</t>
  </si>
  <si>
    <t>1200000000</t>
  </si>
  <si>
    <t>Муниципальная программа "Управление имуществом и муниципальными финансами"</t>
  </si>
  <si>
    <t>1140000000</t>
  </si>
  <si>
    <t>Подпрограмма "Развитие потребительского рынка и услуг на территории муниципального образования Московской области"</t>
  </si>
  <si>
    <t>1130000000</t>
  </si>
  <si>
    <t>Подпрограмма "Развитие малого и среднего предпринимательства"</t>
  </si>
  <si>
    <t>1110000000</t>
  </si>
  <si>
    <t>Подпрограмма "Инвестиции"</t>
  </si>
  <si>
    <t>1100000000</t>
  </si>
  <si>
    <t>Муниципальная программа "Предпринимательство"</t>
  </si>
  <si>
    <t>1080000000</t>
  </si>
  <si>
    <t>1060000000</t>
  </si>
  <si>
    <t>Подпрограмма "Развитие газификации"</t>
  </si>
  <si>
    <t>1030000000</t>
  </si>
  <si>
    <t>Подпрограмма "Создание условий для обеспечения качественными коммунальными услугами"</t>
  </si>
  <si>
    <t>1020000000</t>
  </si>
  <si>
    <t>Подпрограмма "Системы водоотведения"</t>
  </si>
  <si>
    <t>1000000000</t>
  </si>
  <si>
    <t>Муниципальная программа "Развитие инженерной инфраструктуры и энергоэффективности"</t>
  </si>
  <si>
    <t>0930000000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</si>
  <si>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</si>
  <si>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0920000000</t>
  </si>
  <si>
    <t>Подпрограмма "Обеспечение жильем молодых семей"</t>
  </si>
  <si>
    <t>0910000000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</si>
  <si>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</si>
  <si>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0900000000</t>
  </si>
  <si>
    <t>Муниципальная программа "Жилище"</t>
  </si>
  <si>
    <t>0840000000</t>
  </si>
  <si>
    <t>Подпрограмма "Обеспечение пожарной безопасности на территории муниципального образования Московской области"</t>
  </si>
  <si>
    <t>0830000000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</si>
  <si>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</si>
  <si>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0820000000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</si>
  <si>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</si>
  <si>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0810000000</t>
  </si>
  <si>
    <t>Подпрограмма "Профилактика преступлений и иных правонарушений"</t>
  </si>
  <si>
    <t>0800000000</t>
  </si>
  <si>
    <t>Муниципальная программа "Безопасность и обеспечение безопасности жизнедеятельности населения"</t>
  </si>
  <si>
    <t>0750000000</t>
  </si>
  <si>
    <t>Подпрограмма "Региональная программа в области обращения с отходами, в том числе с твердыми коммунальными отходами"</t>
  </si>
  <si>
    <t>0720000000</t>
  </si>
  <si>
    <t>Подпрограмма "Развитие водохозяйственного комплекса"</t>
  </si>
  <si>
    <t>0710000000</t>
  </si>
  <si>
    <t>Подпрограмма "Охрана окружающей среды"</t>
  </si>
  <si>
    <t>0700000000</t>
  </si>
  <si>
    <t>Муниципальная программа "Экология и окружающая среда"</t>
  </si>
  <si>
    <t>0640000000</t>
  </si>
  <si>
    <t>Подпрограмма "Обеспечение эпизоотического и ветеринарно-санитарного благополучия"</t>
  </si>
  <si>
    <t>0630000000</t>
  </si>
  <si>
    <t>Подпрограмма "Комплексное развитие сельских территорий"</t>
  </si>
  <si>
    <t>Подпрограмма "Развитие мелиорации земель сельскохозяйственного назначения"</t>
  </si>
  <si>
    <t>0600000000</t>
  </si>
  <si>
    <t>Муниципальная программа "Развитие сельского хозяйства"</t>
  </si>
  <si>
    <t>0530000000</t>
  </si>
  <si>
    <t>Подпрограмма "Подготовка спортивного резерва"</t>
  </si>
  <si>
    <t>0510000000</t>
  </si>
  <si>
    <t>Подпрограмма "Развитие физической культуры и спорта"</t>
  </si>
  <si>
    <t>0500000000</t>
  </si>
  <si>
    <t>Муниципальная программа "Спорт"</t>
  </si>
  <si>
    <t>0490000000</t>
  </si>
  <si>
    <t>Подпрограмма "Развитие и поддержка социально ориентированных некоммерческих организаций"</t>
  </si>
  <si>
    <t>0430000000</t>
  </si>
  <si>
    <t>Подпрограмма "Развитие системы отдыха и оздоровления детей"</t>
  </si>
  <si>
    <t>0420000000</t>
  </si>
  <si>
    <t>Подпрограмма "Доступная среда"</t>
  </si>
  <si>
    <t>0410000000</t>
  </si>
  <si>
    <t>Подпрограмма "Социальная поддержка граждан"</t>
  </si>
  <si>
    <t>0400000000</t>
  </si>
  <si>
    <t>Муниципальная программа "Социальная защита населения"</t>
  </si>
  <si>
    <t>0350000000</t>
  </si>
  <si>
    <t>Подпрограмма "Обеспечивающая подпрограмма"</t>
  </si>
  <si>
    <t>0330000000</t>
  </si>
  <si>
    <t>Подпрограмма "Дополнительное образование, воспитание и психолого-социальное сопровождение детей"</t>
  </si>
  <si>
    <t>0320000000</t>
  </si>
  <si>
    <t>Подпрограмма "Общее образование"</t>
  </si>
  <si>
    <t>0310000000</t>
  </si>
  <si>
    <t>Подпрограмма "Дошкольное образование"</t>
  </si>
  <si>
    <t>0300000000</t>
  </si>
  <si>
    <t>Муниципальная программа "Образование"</t>
  </si>
  <si>
    <t>0290000000</t>
  </si>
  <si>
    <t>Подпрограмма "Развитие парков культуры и отдыха"</t>
  </si>
  <si>
    <t>0280000000</t>
  </si>
  <si>
    <t>0270000000</t>
  </si>
  <si>
    <t>Подпрограмма "Развитие архивного дела"</t>
  </si>
  <si>
    <t>0250000000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</si>
  <si>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</si>
  <si>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0240000000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</si>
  <si>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</si>
  <si>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0230000000</t>
  </si>
  <si>
    <t>Подпрограмма "Развитие библиотечного дела"</t>
  </si>
  <si>
    <t>0220000000</t>
  </si>
  <si>
    <t>Подпрограмма "Развитие музейного дела и народных художественных промыслов"</t>
  </si>
  <si>
    <t>0200000000</t>
  </si>
  <si>
    <t>Муниципальная программа "Культура"</t>
  </si>
  <si>
    <t>0150000000</t>
  </si>
  <si>
    <t>Подпрограмма "Финансовое обеспечение системы организации медицинской помощи"</t>
  </si>
  <si>
    <t>0100000000</t>
  </si>
  <si>
    <t>Муниципальная программа "Здравоохранение"</t>
  </si>
  <si>
    <t>ЦСР</t>
  </si>
  <si>
    <t>Наименование муниципальной программы (подпрограммы)</t>
  </si>
  <si>
    <t>Подпрограмма "Развитие образования в сфере культуры Московской области"</t>
  </si>
  <si>
    <t>0260000000</t>
  </si>
  <si>
    <t>Подпрограмма "Развитие отраслей сельского хозяйства и перерабатывающей промышленности"</t>
  </si>
  <si>
    <t>0610000000</t>
  </si>
  <si>
    <t>Подпрограмма "Строительство (реконструкция) объектов административно-общественного и жилого назначения"</t>
  </si>
  <si>
    <t>1860000000</t>
  </si>
  <si>
    <t>проект 
2021 год</t>
  </si>
  <si>
    <t>проект
 2022 год</t>
  </si>
  <si>
    <t>проект
 2023 год</t>
  </si>
  <si>
    <t>ожидаемое исполнение за 2020 год</t>
  </si>
  <si>
    <t>Х</t>
  </si>
  <si>
    <t>% к ожидаемому исполнению</t>
  </si>
  <si>
    <t>тыс.руб.</t>
  </si>
  <si>
    <t>план с изменениями по состоянию на 01.11.2020</t>
  </si>
  <si>
    <t>Подпрограмма "Чистая вода"</t>
  </si>
  <si>
    <t>1010000000</t>
  </si>
  <si>
    <t xml:space="preserve">Сведения о расходах городского округа Ступино Московской области в разрезе муниципальных программ 
 на 2021 год и на плановый период 2022 и 2023 годов в сравнении с ожидаемым исполнением за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</si>
</sst>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50]#,##0.0,;[Red][&lt;=-50]\-#,##0.0,;#,##0.0,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0" xfId="1" applyFill="1"/>
    <xf numFmtId="164" fontId="3" fillId="0" borderId="1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wrapText="1"/>
    </xf>
    <xf numFmtId="0" fontId="1" fillId="0" borderId="1" xfId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left"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164" fontId="3" fillId="0" borderId="5" xfId="1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7"/>
  <sheetViews>
    <sheetView tabSelected="1" zoomScaleNormal="100" workbookViewId="0">
      <selection activeCell="D1" sqref="D1:M1"/>
    </sheetView>
  </sheetViews>
  <sheetFormatPr defaultColWidth="8.88671875" defaultRowHeight="14.4" x14ac:dyDescent="0.3"/>
  <cols>
    <col min="1" max="3" width="0.5546875" style="1" customWidth="1"/>
    <col min="4" max="4" width="52.6640625" style="1" customWidth="1"/>
    <col min="5" max="6" width="10.77734375" style="1" customWidth="1"/>
    <col min="7" max="7" width="9.6640625" style="2" customWidth="1"/>
    <col min="8" max="8" width="8.88671875" style="1"/>
    <col min="9" max="9" width="9.21875" style="1" customWidth="1"/>
    <col min="10" max="10" width="8.88671875" style="1"/>
    <col min="11" max="11" width="9.33203125" style="1" customWidth="1"/>
    <col min="12" max="12" width="8.88671875" style="1"/>
    <col min="13" max="13" width="9.33203125" style="1" customWidth="1"/>
    <col min="14" max="16384" width="8.88671875" style="1"/>
  </cols>
  <sheetData>
    <row r="1" spans="2:13" ht="32.4" customHeight="1" x14ac:dyDescent="0.3">
      <c r="D1" s="26" t="s">
        <v>172</v>
      </c>
      <c r="E1" s="26"/>
      <c r="F1" s="26"/>
      <c r="G1" s="26"/>
      <c r="H1" s="26"/>
      <c r="I1" s="26"/>
      <c r="J1" s="26"/>
      <c r="K1" s="26"/>
      <c r="L1" s="26"/>
      <c r="M1" s="26"/>
    </row>
    <row r="2" spans="2:13" x14ac:dyDescent="0.3">
      <c r="M2" s="1" t="s">
        <v>168</v>
      </c>
    </row>
    <row r="3" spans="2:13" ht="45" customHeight="1" x14ac:dyDescent="0.3">
      <c r="B3" s="20" t="s">
        <v>155</v>
      </c>
      <c r="C3" s="20"/>
      <c r="D3" s="20"/>
      <c r="E3" s="10" t="s">
        <v>154</v>
      </c>
      <c r="F3" s="10" t="s">
        <v>169</v>
      </c>
      <c r="G3" s="11" t="s">
        <v>165</v>
      </c>
      <c r="H3" s="12" t="s">
        <v>162</v>
      </c>
      <c r="I3" s="12" t="s">
        <v>167</v>
      </c>
      <c r="J3" s="12" t="s">
        <v>163</v>
      </c>
      <c r="K3" s="12" t="s">
        <v>167</v>
      </c>
      <c r="L3" s="12" t="s">
        <v>164</v>
      </c>
      <c r="M3" s="12" t="s">
        <v>167</v>
      </c>
    </row>
    <row r="4" spans="2:13" ht="15" customHeight="1" x14ac:dyDescent="0.3">
      <c r="B4" s="5"/>
      <c r="C4" s="19" t="s">
        <v>153</v>
      </c>
      <c r="D4" s="19"/>
      <c r="E4" s="24" t="s">
        <v>152</v>
      </c>
      <c r="F4" s="3">
        <v>6600000</v>
      </c>
      <c r="G4" s="3">
        <f>G5</f>
        <v>6600000</v>
      </c>
      <c r="H4" s="15">
        <v>8000000</v>
      </c>
      <c r="I4" s="15">
        <f>(H4/G4*100)*1000</f>
        <v>121212.12121212122</v>
      </c>
      <c r="J4" s="15">
        <v>0</v>
      </c>
      <c r="K4" s="15">
        <f>(J4/G4*100)*1000</f>
        <v>0</v>
      </c>
      <c r="L4" s="15">
        <v>0</v>
      </c>
      <c r="M4" s="15">
        <f>(L4/G4*100)*1000</f>
        <v>0</v>
      </c>
    </row>
    <row r="5" spans="2:13" ht="23.25" customHeight="1" x14ac:dyDescent="0.3">
      <c r="B5" s="5"/>
      <c r="C5" s="18" t="s">
        <v>151</v>
      </c>
      <c r="D5" s="18"/>
      <c r="E5" s="7" t="s">
        <v>150</v>
      </c>
      <c r="F5" s="6">
        <v>6600000</v>
      </c>
      <c r="G5" s="6">
        <v>6600000</v>
      </c>
      <c r="H5" s="17">
        <v>8000000</v>
      </c>
      <c r="I5" s="17">
        <f t="shared" ref="I5:I68" si="0">(H5/G5*100)*1000</f>
        <v>121212.12121212122</v>
      </c>
      <c r="J5" s="17">
        <v>0</v>
      </c>
      <c r="K5" s="17">
        <f t="shared" ref="K5:K69" si="1">(J5/G5*100)*1000</f>
        <v>0</v>
      </c>
      <c r="L5" s="17">
        <v>0</v>
      </c>
      <c r="M5" s="17">
        <f>(L5/G5*100)*1000</f>
        <v>0</v>
      </c>
    </row>
    <row r="6" spans="2:13" ht="15" customHeight="1" x14ac:dyDescent="0.3">
      <c r="B6" s="5"/>
      <c r="C6" s="19" t="s">
        <v>149</v>
      </c>
      <c r="D6" s="19"/>
      <c r="E6" s="24" t="s">
        <v>148</v>
      </c>
      <c r="F6" s="3">
        <v>553329360</v>
      </c>
      <c r="G6" s="3">
        <f>G7+G8+G9+G10+G12+G13+G14</f>
        <v>484924382.38000005</v>
      </c>
      <c r="H6" s="15">
        <v>615259190</v>
      </c>
      <c r="I6" s="15">
        <f t="shared" si="0"/>
        <v>126877.34672781745</v>
      </c>
      <c r="J6" s="15">
        <v>740576490</v>
      </c>
      <c r="K6" s="15">
        <f t="shared" si="1"/>
        <v>152719.99447939987</v>
      </c>
      <c r="L6" s="15">
        <v>751549500</v>
      </c>
      <c r="M6" s="15">
        <f t="shared" ref="M6:M70" si="2">(L6/G6*100)*1000</f>
        <v>154982.82357166879</v>
      </c>
    </row>
    <row r="7" spans="2:13" ht="23.25" customHeight="1" x14ac:dyDescent="0.3">
      <c r="B7" s="5"/>
      <c r="C7" s="18" t="s">
        <v>147</v>
      </c>
      <c r="D7" s="18"/>
      <c r="E7" s="7" t="s">
        <v>146</v>
      </c>
      <c r="F7" s="6">
        <v>16816000</v>
      </c>
      <c r="G7" s="6">
        <v>16816000</v>
      </c>
      <c r="H7" s="17">
        <v>16816000</v>
      </c>
      <c r="I7" s="17">
        <f t="shared" si="0"/>
        <v>100000</v>
      </c>
      <c r="J7" s="17">
        <v>15912000</v>
      </c>
      <c r="K7" s="17">
        <f t="shared" si="1"/>
        <v>94624.167459562334</v>
      </c>
      <c r="L7" s="17">
        <v>16816000</v>
      </c>
      <c r="M7" s="17">
        <f t="shared" si="2"/>
        <v>100000</v>
      </c>
    </row>
    <row r="8" spans="2:13" ht="15" customHeight="1" x14ac:dyDescent="0.3">
      <c r="B8" s="5"/>
      <c r="C8" s="18" t="s">
        <v>145</v>
      </c>
      <c r="D8" s="18"/>
      <c r="E8" s="7" t="s">
        <v>144</v>
      </c>
      <c r="F8" s="6">
        <v>68907328.640000001</v>
      </c>
      <c r="G8" s="6">
        <v>68475155.840000004</v>
      </c>
      <c r="H8" s="17">
        <v>62583000</v>
      </c>
      <c r="I8" s="17">
        <f t="shared" si="0"/>
        <v>91395.191777631451</v>
      </c>
      <c r="J8" s="17">
        <v>60705000</v>
      </c>
      <c r="K8" s="17">
        <f t="shared" si="1"/>
        <v>88652.591228626246</v>
      </c>
      <c r="L8" s="17">
        <v>62583000</v>
      </c>
      <c r="M8" s="17">
        <f t="shared" si="2"/>
        <v>91395.191777631451</v>
      </c>
    </row>
    <row r="9" spans="2:13" ht="23.25" customHeight="1" x14ac:dyDescent="0.3">
      <c r="B9" s="5"/>
      <c r="C9" s="18" t="s">
        <v>143</v>
      </c>
      <c r="D9" s="18"/>
      <c r="E9" s="7" t="s">
        <v>142</v>
      </c>
      <c r="F9" s="6">
        <v>326029000</v>
      </c>
      <c r="G9" s="6">
        <v>326029000</v>
      </c>
      <c r="H9" s="17">
        <v>317732000</v>
      </c>
      <c r="I9" s="17">
        <f t="shared" si="0"/>
        <v>97455.134359213451</v>
      </c>
      <c r="J9" s="17">
        <v>308200000</v>
      </c>
      <c r="K9" s="17">
        <f t="shared" si="1"/>
        <v>94531.468059589795</v>
      </c>
      <c r="L9" s="17">
        <v>317732000</v>
      </c>
      <c r="M9" s="17">
        <f t="shared" si="2"/>
        <v>97455.134359213451</v>
      </c>
    </row>
    <row r="10" spans="2:13" ht="34.5" customHeight="1" x14ac:dyDescent="0.3">
      <c r="B10" s="5"/>
      <c r="C10" s="18" t="s">
        <v>141</v>
      </c>
      <c r="D10" s="18"/>
      <c r="E10" s="7" t="s">
        <v>140</v>
      </c>
      <c r="F10" s="6">
        <v>123455360</v>
      </c>
      <c r="G10" s="6">
        <v>55914575.18</v>
      </c>
      <c r="H10" s="17">
        <v>77267190</v>
      </c>
      <c r="I10" s="17">
        <f t="shared" si="0"/>
        <v>138187.92282917598</v>
      </c>
      <c r="J10" s="17">
        <v>215230490</v>
      </c>
      <c r="K10" s="17">
        <f t="shared" si="1"/>
        <v>384927.34552150447</v>
      </c>
      <c r="L10" s="17">
        <v>213600500</v>
      </c>
      <c r="M10" s="17">
        <f t="shared" si="2"/>
        <v>382012.20220734581</v>
      </c>
    </row>
    <row r="11" spans="2:13" ht="27" customHeight="1" x14ac:dyDescent="0.3">
      <c r="B11" s="5"/>
      <c r="C11" s="8"/>
      <c r="D11" s="13" t="s">
        <v>156</v>
      </c>
      <c r="E11" s="7" t="s">
        <v>157</v>
      </c>
      <c r="F11" s="6">
        <v>0</v>
      </c>
      <c r="G11" s="6">
        <v>0</v>
      </c>
      <c r="H11" s="17">
        <v>125811000</v>
      </c>
      <c r="I11" s="17" t="s">
        <v>166</v>
      </c>
      <c r="J11" s="17">
        <v>125811000</v>
      </c>
      <c r="K11" s="17" t="s">
        <v>166</v>
      </c>
      <c r="L11" s="17">
        <v>125811000</v>
      </c>
      <c r="M11" s="17" t="s">
        <v>166</v>
      </c>
    </row>
    <row r="12" spans="2:13" ht="15" customHeight="1" x14ac:dyDescent="0.3">
      <c r="B12" s="5"/>
      <c r="C12" s="18" t="s">
        <v>139</v>
      </c>
      <c r="D12" s="18"/>
      <c r="E12" s="7" t="s">
        <v>138</v>
      </c>
      <c r="F12" s="6">
        <v>5155000</v>
      </c>
      <c r="G12" s="6">
        <v>5147980</v>
      </c>
      <c r="H12" s="17">
        <v>5053000</v>
      </c>
      <c r="I12" s="17">
        <f t="shared" si="0"/>
        <v>98155.004487196915</v>
      </c>
      <c r="J12" s="17">
        <v>5007000</v>
      </c>
      <c r="K12" s="17">
        <f t="shared" si="1"/>
        <v>97261.450122183844</v>
      </c>
      <c r="L12" s="17">
        <v>5010000</v>
      </c>
      <c r="M12" s="17">
        <f t="shared" si="2"/>
        <v>97319.725406858604</v>
      </c>
    </row>
    <row r="13" spans="2:13" ht="15" customHeight="1" x14ac:dyDescent="0.3">
      <c r="B13" s="5"/>
      <c r="C13" s="18" t="s">
        <v>24</v>
      </c>
      <c r="D13" s="18"/>
      <c r="E13" s="7" t="s">
        <v>137</v>
      </c>
      <c r="F13" s="6">
        <v>629000</v>
      </c>
      <c r="G13" s="6">
        <v>204000</v>
      </c>
      <c r="H13" s="17">
        <v>440000</v>
      </c>
      <c r="I13" s="17">
        <f t="shared" si="0"/>
        <v>215686.27450980392</v>
      </c>
      <c r="J13" s="17">
        <v>440000</v>
      </c>
      <c r="K13" s="17">
        <f t="shared" si="1"/>
        <v>215686.27450980392</v>
      </c>
      <c r="L13" s="17">
        <v>440000</v>
      </c>
      <c r="M13" s="17">
        <f t="shared" si="2"/>
        <v>215686.27450980392</v>
      </c>
    </row>
    <row r="14" spans="2:13" ht="15" customHeight="1" x14ac:dyDescent="0.3">
      <c r="B14" s="5"/>
      <c r="C14" s="18" t="s">
        <v>136</v>
      </c>
      <c r="D14" s="18"/>
      <c r="E14" s="7" t="s">
        <v>135</v>
      </c>
      <c r="F14" s="6">
        <v>12337671.359999999</v>
      </c>
      <c r="G14" s="6">
        <v>12337671.359999999</v>
      </c>
      <c r="H14" s="17">
        <v>9557000</v>
      </c>
      <c r="I14" s="17">
        <f t="shared" si="0"/>
        <v>77461.943353303912</v>
      </c>
      <c r="J14" s="17">
        <v>9271000</v>
      </c>
      <c r="K14" s="17">
        <f t="shared" si="1"/>
        <v>75143.839785338554</v>
      </c>
      <c r="L14" s="17">
        <v>9557000</v>
      </c>
      <c r="M14" s="17">
        <f t="shared" si="2"/>
        <v>77461.943353303912</v>
      </c>
    </row>
    <row r="15" spans="2:13" ht="15" customHeight="1" x14ac:dyDescent="0.3">
      <c r="B15" s="5"/>
      <c r="C15" s="19" t="s">
        <v>134</v>
      </c>
      <c r="D15" s="19"/>
      <c r="E15" s="24" t="s">
        <v>133</v>
      </c>
      <c r="F15" s="3">
        <v>2801070200</v>
      </c>
      <c r="G15" s="3">
        <f>G16+G17+G18+G19</f>
        <v>2788527840.04</v>
      </c>
      <c r="H15" s="15">
        <v>2834425790</v>
      </c>
      <c r="I15" s="15">
        <f t="shared" si="0"/>
        <v>101645.9563107443</v>
      </c>
      <c r="J15" s="15">
        <v>2745992820</v>
      </c>
      <c r="K15" s="15">
        <f t="shared" si="1"/>
        <v>98474.642446482074</v>
      </c>
      <c r="L15" s="15">
        <v>2739298000</v>
      </c>
      <c r="M15" s="15">
        <f t="shared" si="2"/>
        <v>98234.558058445138</v>
      </c>
    </row>
    <row r="16" spans="2:13" ht="15" customHeight="1" x14ac:dyDescent="0.3">
      <c r="B16" s="5"/>
      <c r="C16" s="18" t="s">
        <v>132</v>
      </c>
      <c r="D16" s="18"/>
      <c r="E16" s="7" t="s">
        <v>131</v>
      </c>
      <c r="F16" s="6">
        <v>1207422995.0599999</v>
      </c>
      <c r="G16" s="6">
        <v>1205196685.6500001</v>
      </c>
      <c r="H16" s="17">
        <v>1195508000</v>
      </c>
      <c r="I16" s="17">
        <f t="shared" si="0"/>
        <v>99196.090914838962</v>
      </c>
      <c r="J16" s="17">
        <v>1195508000</v>
      </c>
      <c r="K16" s="17">
        <f t="shared" si="1"/>
        <v>99196.090914838962</v>
      </c>
      <c r="L16" s="17">
        <v>1195508000</v>
      </c>
      <c r="M16" s="17">
        <f t="shared" si="2"/>
        <v>99196.090914838962</v>
      </c>
    </row>
    <row r="17" spans="2:13" ht="15" customHeight="1" x14ac:dyDescent="0.3">
      <c r="B17" s="5"/>
      <c r="C17" s="18" t="s">
        <v>130</v>
      </c>
      <c r="D17" s="18"/>
      <c r="E17" s="7" t="s">
        <v>129</v>
      </c>
      <c r="F17" s="6">
        <v>1325872100</v>
      </c>
      <c r="G17" s="6">
        <v>1316854233.3900001</v>
      </c>
      <c r="H17" s="17">
        <v>1481596790</v>
      </c>
      <c r="I17" s="17">
        <f t="shared" si="0"/>
        <v>112510.31074152378</v>
      </c>
      <c r="J17" s="17">
        <v>1393163820</v>
      </c>
      <c r="K17" s="17">
        <f t="shared" si="1"/>
        <v>105794.83929770683</v>
      </c>
      <c r="L17" s="17">
        <v>1386469000</v>
      </c>
      <c r="M17" s="17">
        <f t="shared" si="2"/>
        <v>105286.44437970856</v>
      </c>
    </row>
    <row r="18" spans="2:13" ht="23.25" customHeight="1" x14ac:dyDescent="0.3">
      <c r="B18" s="5"/>
      <c r="C18" s="18" t="s">
        <v>128</v>
      </c>
      <c r="D18" s="18"/>
      <c r="E18" s="7" t="s">
        <v>127</v>
      </c>
      <c r="F18" s="6">
        <v>256793370</v>
      </c>
      <c r="G18" s="6">
        <v>255524800</v>
      </c>
      <c r="H18" s="17">
        <v>141104000</v>
      </c>
      <c r="I18" s="17">
        <f t="shared" si="0"/>
        <v>55221.254453579459</v>
      </c>
      <c r="J18" s="17">
        <v>141104000</v>
      </c>
      <c r="K18" s="17">
        <f t="shared" si="1"/>
        <v>55221.254453579459</v>
      </c>
      <c r="L18" s="17">
        <v>141104000</v>
      </c>
      <c r="M18" s="17">
        <f t="shared" si="2"/>
        <v>55221.254453579459</v>
      </c>
    </row>
    <row r="19" spans="2:13" ht="15" customHeight="1" x14ac:dyDescent="0.3">
      <c r="B19" s="5"/>
      <c r="C19" s="18" t="s">
        <v>126</v>
      </c>
      <c r="D19" s="18"/>
      <c r="E19" s="7" t="s">
        <v>125</v>
      </c>
      <c r="F19" s="6">
        <v>10981691.050000001</v>
      </c>
      <c r="G19" s="6">
        <v>10952121</v>
      </c>
      <c r="H19" s="17">
        <v>16217000</v>
      </c>
      <c r="I19" s="17">
        <f t="shared" si="0"/>
        <v>148071.77532096292</v>
      </c>
      <c r="J19" s="17">
        <v>16217000</v>
      </c>
      <c r="K19" s="17">
        <f t="shared" si="1"/>
        <v>148071.77532096292</v>
      </c>
      <c r="L19" s="17">
        <v>16217000</v>
      </c>
      <c r="M19" s="17">
        <f t="shared" si="2"/>
        <v>148071.77532096292</v>
      </c>
    </row>
    <row r="20" spans="2:13" ht="15" customHeight="1" x14ac:dyDescent="0.3">
      <c r="B20" s="5"/>
      <c r="C20" s="19" t="s">
        <v>124</v>
      </c>
      <c r="D20" s="19"/>
      <c r="E20" s="24" t="s">
        <v>123</v>
      </c>
      <c r="F20" s="3">
        <v>105715429.5</v>
      </c>
      <c r="G20" s="3">
        <f>G21+G22+G23+G24</f>
        <v>104081516.34</v>
      </c>
      <c r="H20" s="15">
        <v>129719400</v>
      </c>
      <c r="I20" s="15">
        <f t="shared" si="0"/>
        <v>124632.50398490496</v>
      </c>
      <c r="J20" s="15">
        <v>132611400</v>
      </c>
      <c r="K20" s="15">
        <f t="shared" si="1"/>
        <v>127411.09532532393</v>
      </c>
      <c r="L20" s="15">
        <v>135342400</v>
      </c>
      <c r="M20" s="15">
        <f t="shared" si="2"/>
        <v>130035.00021836828</v>
      </c>
    </row>
    <row r="21" spans="2:13" ht="15" customHeight="1" x14ac:dyDescent="0.3">
      <c r="B21" s="5"/>
      <c r="C21" s="18" t="s">
        <v>122</v>
      </c>
      <c r="D21" s="18"/>
      <c r="E21" s="7" t="s">
        <v>121</v>
      </c>
      <c r="F21" s="6">
        <v>78567700</v>
      </c>
      <c r="G21" s="6">
        <v>78153583.670000002</v>
      </c>
      <c r="H21" s="17">
        <v>80107400</v>
      </c>
      <c r="I21" s="17">
        <f t="shared" si="0"/>
        <v>102499.97023584985</v>
      </c>
      <c r="J21" s="17">
        <v>82999400</v>
      </c>
      <c r="K21" s="17">
        <f t="shared" si="1"/>
        <v>106200.37636464789</v>
      </c>
      <c r="L21" s="17">
        <v>85130400</v>
      </c>
      <c r="M21" s="17">
        <f t="shared" si="2"/>
        <v>108927.05875070207</v>
      </c>
    </row>
    <row r="22" spans="2:13" ht="15" customHeight="1" x14ac:dyDescent="0.3">
      <c r="B22" s="5"/>
      <c r="C22" s="18" t="s">
        <v>120</v>
      </c>
      <c r="D22" s="18"/>
      <c r="E22" s="7" t="s">
        <v>119</v>
      </c>
      <c r="F22" s="6">
        <v>2628580</v>
      </c>
      <c r="G22" s="6">
        <v>2058832.67</v>
      </c>
      <c r="H22" s="17">
        <v>1500000</v>
      </c>
      <c r="I22" s="17">
        <f t="shared" si="0"/>
        <v>72856.819393680984</v>
      </c>
      <c r="J22" s="17">
        <v>1500000</v>
      </c>
      <c r="K22" s="17">
        <f t="shared" si="1"/>
        <v>72856.819393680984</v>
      </c>
      <c r="L22" s="17">
        <v>2100000</v>
      </c>
      <c r="M22" s="17">
        <f t="shared" si="2"/>
        <v>101999.54715115338</v>
      </c>
    </row>
    <row r="23" spans="2:13" ht="15" customHeight="1" x14ac:dyDescent="0.3">
      <c r="B23" s="5"/>
      <c r="C23" s="18" t="s">
        <v>118</v>
      </c>
      <c r="D23" s="18"/>
      <c r="E23" s="7" t="s">
        <v>117</v>
      </c>
      <c r="F23" s="6">
        <v>15477149.5</v>
      </c>
      <c r="G23" s="6">
        <v>15477100</v>
      </c>
      <c r="H23" s="17">
        <v>36530000</v>
      </c>
      <c r="I23" s="17">
        <f t="shared" si="0"/>
        <v>236026.12892596159</v>
      </c>
      <c r="J23" s="17">
        <v>36530000</v>
      </c>
      <c r="K23" s="17">
        <f t="shared" si="1"/>
        <v>236026.12892596159</v>
      </c>
      <c r="L23" s="17">
        <v>36530000</v>
      </c>
      <c r="M23" s="17">
        <f t="shared" si="2"/>
        <v>236026.12892596159</v>
      </c>
    </row>
    <row r="24" spans="2:13" ht="23.25" customHeight="1" x14ac:dyDescent="0.3">
      <c r="B24" s="5"/>
      <c r="C24" s="18" t="s">
        <v>116</v>
      </c>
      <c r="D24" s="18"/>
      <c r="E24" s="7" t="s">
        <v>115</v>
      </c>
      <c r="F24" s="6">
        <v>9042000</v>
      </c>
      <c r="G24" s="6">
        <v>8392000</v>
      </c>
      <c r="H24" s="17">
        <v>11582000</v>
      </c>
      <c r="I24" s="17">
        <f t="shared" si="0"/>
        <v>138012.39275500475</v>
      </c>
      <c r="J24" s="17">
        <v>11582000</v>
      </c>
      <c r="K24" s="17">
        <f t="shared" si="1"/>
        <v>138012.39275500475</v>
      </c>
      <c r="L24" s="17">
        <v>11582000</v>
      </c>
      <c r="M24" s="17">
        <f t="shared" si="2"/>
        <v>138012.39275500475</v>
      </c>
    </row>
    <row r="25" spans="2:13" ht="15" customHeight="1" x14ac:dyDescent="0.3">
      <c r="B25" s="5"/>
      <c r="C25" s="19" t="s">
        <v>114</v>
      </c>
      <c r="D25" s="19"/>
      <c r="E25" s="24" t="s">
        <v>113</v>
      </c>
      <c r="F25" s="3">
        <v>262759900</v>
      </c>
      <c r="G25" s="3">
        <f>G26+G27</f>
        <v>262070472.10000002</v>
      </c>
      <c r="H25" s="15">
        <v>247339500</v>
      </c>
      <c r="I25" s="15">
        <f t="shared" si="0"/>
        <v>94379.003486367961</v>
      </c>
      <c r="J25" s="15">
        <v>299339500</v>
      </c>
      <c r="K25" s="15">
        <f t="shared" si="1"/>
        <v>114220.99468183467</v>
      </c>
      <c r="L25" s="15">
        <v>346653850</v>
      </c>
      <c r="M25" s="15">
        <f t="shared" si="2"/>
        <v>132275.0507610506</v>
      </c>
    </row>
    <row r="26" spans="2:13" ht="15" customHeight="1" x14ac:dyDescent="0.3">
      <c r="B26" s="5"/>
      <c r="C26" s="18" t="s">
        <v>112</v>
      </c>
      <c r="D26" s="18"/>
      <c r="E26" s="7" t="s">
        <v>111</v>
      </c>
      <c r="F26" s="6">
        <v>63006523.539999999</v>
      </c>
      <c r="G26" s="6">
        <v>62317095.640000001</v>
      </c>
      <c r="H26" s="17">
        <v>51578200</v>
      </c>
      <c r="I26" s="17">
        <f t="shared" si="0"/>
        <v>82767.33610623065</v>
      </c>
      <c r="J26" s="17">
        <v>103578200</v>
      </c>
      <c r="K26" s="17">
        <f t="shared" si="1"/>
        <v>166211.53302516136</v>
      </c>
      <c r="L26" s="17">
        <v>150892550</v>
      </c>
      <c r="M26" s="17">
        <f t="shared" si="2"/>
        <v>242136.68568845387</v>
      </c>
    </row>
    <row r="27" spans="2:13" ht="15" customHeight="1" x14ac:dyDescent="0.3">
      <c r="B27" s="5"/>
      <c r="C27" s="18" t="s">
        <v>110</v>
      </c>
      <c r="D27" s="18"/>
      <c r="E27" s="7" t="s">
        <v>109</v>
      </c>
      <c r="F27" s="6">
        <v>199753376.46000001</v>
      </c>
      <c r="G27" s="6">
        <v>199753376.46000001</v>
      </c>
      <c r="H27" s="17">
        <v>195761300</v>
      </c>
      <c r="I27" s="17">
        <f t="shared" si="0"/>
        <v>98001.497381047055</v>
      </c>
      <c r="J27" s="17">
        <v>195761300</v>
      </c>
      <c r="K27" s="17">
        <f t="shared" si="1"/>
        <v>98001.497381047055</v>
      </c>
      <c r="L27" s="17">
        <v>195761300</v>
      </c>
      <c r="M27" s="17">
        <f t="shared" si="2"/>
        <v>98001.497381047055</v>
      </c>
    </row>
    <row r="28" spans="2:13" ht="15" customHeight="1" x14ac:dyDescent="0.3">
      <c r="B28" s="5"/>
      <c r="C28" s="19" t="s">
        <v>108</v>
      </c>
      <c r="D28" s="19"/>
      <c r="E28" s="24" t="s">
        <v>107</v>
      </c>
      <c r="F28" s="3">
        <v>12012880</v>
      </c>
      <c r="G28" s="3">
        <f>G29+G31+G32+G30</f>
        <v>11267291.66</v>
      </c>
      <c r="H28" s="15">
        <v>18570710</v>
      </c>
      <c r="I28" s="15">
        <f t="shared" si="0"/>
        <v>164819.64397822288</v>
      </c>
      <c r="J28" s="15">
        <v>62754310</v>
      </c>
      <c r="K28" s="15">
        <f t="shared" si="1"/>
        <v>556960.02103845426</v>
      </c>
      <c r="L28" s="15">
        <v>3306340</v>
      </c>
      <c r="M28" s="15">
        <f t="shared" si="2"/>
        <v>29344.585192001676</v>
      </c>
    </row>
    <row r="29" spans="2:13" ht="23.25" customHeight="1" x14ac:dyDescent="0.3">
      <c r="B29" s="5"/>
      <c r="C29" s="22" t="s">
        <v>158</v>
      </c>
      <c r="D29" s="22"/>
      <c r="E29" s="16" t="s">
        <v>159</v>
      </c>
      <c r="F29" s="6">
        <v>0</v>
      </c>
      <c r="G29" s="6">
        <v>0</v>
      </c>
      <c r="H29" s="17">
        <v>200000</v>
      </c>
      <c r="I29" s="17" t="s">
        <v>166</v>
      </c>
      <c r="J29" s="17">
        <v>200000</v>
      </c>
      <c r="K29" s="17" t="s">
        <v>166</v>
      </c>
      <c r="L29" s="17">
        <v>200000</v>
      </c>
      <c r="M29" s="17" t="s">
        <v>166</v>
      </c>
    </row>
    <row r="30" spans="2:13" ht="23.25" customHeight="1" x14ac:dyDescent="0.3">
      <c r="B30" s="5"/>
      <c r="C30" s="21" t="s">
        <v>106</v>
      </c>
      <c r="D30" s="21"/>
      <c r="E30" s="16">
        <v>620000000</v>
      </c>
      <c r="F30" s="6">
        <v>415000</v>
      </c>
      <c r="G30" s="6">
        <v>415000</v>
      </c>
      <c r="H30" s="17">
        <v>292000</v>
      </c>
      <c r="I30" s="17">
        <f t="shared" si="0"/>
        <v>70361.445783132527</v>
      </c>
      <c r="J30" s="17">
        <v>292000</v>
      </c>
      <c r="K30" s="17">
        <f t="shared" si="1"/>
        <v>70361.445783132527</v>
      </c>
      <c r="L30" s="17">
        <v>292000</v>
      </c>
      <c r="M30" s="17">
        <f t="shared" si="2"/>
        <v>70361.445783132527</v>
      </c>
    </row>
    <row r="31" spans="2:13" ht="15" customHeight="1" x14ac:dyDescent="0.3">
      <c r="B31" s="5"/>
      <c r="C31" s="18" t="s">
        <v>105</v>
      </c>
      <c r="D31" s="18"/>
      <c r="E31" s="7" t="s">
        <v>104</v>
      </c>
      <c r="F31" s="6">
        <v>8670880</v>
      </c>
      <c r="G31" s="6">
        <v>8047291.6600000001</v>
      </c>
      <c r="H31" s="17">
        <v>16098710</v>
      </c>
      <c r="I31" s="17">
        <f t="shared" si="0"/>
        <v>200051.28035834112</v>
      </c>
      <c r="J31" s="17">
        <v>60569310</v>
      </c>
      <c r="K31" s="17">
        <f t="shared" si="1"/>
        <v>752667.01592371508</v>
      </c>
      <c r="L31" s="17">
        <v>1121340</v>
      </c>
      <c r="M31" s="17">
        <f t="shared" si="2"/>
        <v>13934.377519504493</v>
      </c>
    </row>
    <row r="32" spans="2:13" ht="23.25" customHeight="1" x14ac:dyDescent="0.3">
      <c r="B32" s="5"/>
      <c r="C32" s="18" t="s">
        <v>103</v>
      </c>
      <c r="D32" s="18"/>
      <c r="E32" s="7" t="s">
        <v>102</v>
      </c>
      <c r="F32" s="6">
        <v>2927000</v>
      </c>
      <c r="G32" s="6">
        <v>2805000</v>
      </c>
      <c r="H32" s="17">
        <v>1980000</v>
      </c>
      <c r="I32" s="17">
        <f t="shared" si="0"/>
        <v>70588.23529411765</v>
      </c>
      <c r="J32" s="17">
        <v>1693000</v>
      </c>
      <c r="K32" s="17">
        <f t="shared" si="1"/>
        <v>60356.506238859176</v>
      </c>
      <c r="L32" s="17">
        <v>1693000</v>
      </c>
      <c r="M32" s="17">
        <f t="shared" si="2"/>
        <v>60356.506238859176</v>
      </c>
    </row>
    <row r="33" spans="2:13" ht="15" customHeight="1" x14ac:dyDescent="0.3">
      <c r="B33" s="5"/>
      <c r="C33" s="19" t="s">
        <v>101</v>
      </c>
      <c r="D33" s="19"/>
      <c r="E33" s="24" t="s">
        <v>100</v>
      </c>
      <c r="F33" s="3">
        <v>604181360</v>
      </c>
      <c r="G33" s="3">
        <f>G34+G35+G36</f>
        <v>601900796.36000001</v>
      </c>
      <c r="H33" s="15">
        <v>391746400</v>
      </c>
      <c r="I33" s="15">
        <f t="shared" si="0"/>
        <v>65084.878167480354</v>
      </c>
      <c r="J33" s="15">
        <v>1813000</v>
      </c>
      <c r="K33" s="15">
        <f t="shared" si="1"/>
        <v>301.21242752362718</v>
      </c>
      <c r="L33" s="15">
        <v>1813000</v>
      </c>
      <c r="M33" s="15">
        <f t="shared" si="2"/>
        <v>301.21242752362718</v>
      </c>
    </row>
    <row r="34" spans="2:13" ht="15" customHeight="1" x14ac:dyDescent="0.3">
      <c r="B34" s="5"/>
      <c r="C34" s="18" t="s">
        <v>99</v>
      </c>
      <c r="D34" s="18"/>
      <c r="E34" s="7" t="s">
        <v>98</v>
      </c>
      <c r="F34" s="6">
        <v>1000000</v>
      </c>
      <c r="G34" s="6">
        <v>515596.5</v>
      </c>
      <c r="H34" s="17">
        <v>1813000</v>
      </c>
      <c r="I34" s="17">
        <f t="shared" si="0"/>
        <v>351631.5568472633</v>
      </c>
      <c r="J34" s="17">
        <v>1813000</v>
      </c>
      <c r="K34" s="17">
        <f t="shared" si="1"/>
        <v>351631.5568472633</v>
      </c>
      <c r="L34" s="17">
        <v>1813000</v>
      </c>
      <c r="M34" s="17">
        <f t="shared" si="2"/>
        <v>351631.5568472633</v>
      </c>
    </row>
    <row r="35" spans="2:13" ht="15" customHeight="1" x14ac:dyDescent="0.3">
      <c r="B35" s="5"/>
      <c r="C35" s="18" t="s">
        <v>97</v>
      </c>
      <c r="D35" s="18"/>
      <c r="E35" s="7" t="s">
        <v>96</v>
      </c>
      <c r="F35" s="6">
        <v>3000000</v>
      </c>
      <c r="G35" s="6">
        <v>1205000</v>
      </c>
      <c r="H35" s="27"/>
      <c r="I35" s="17">
        <f t="shared" si="0"/>
        <v>0</v>
      </c>
      <c r="J35" s="27"/>
      <c r="K35" s="17">
        <f t="shared" si="1"/>
        <v>0</v>
      </c>
      <c r="L35" s="27"/>
      <c r="M35" s="17">
        <f t="shared" si="2"/>
        <v>0</v>
      </c>
    </row>
    <row r="36" spans="2:13" ht="23.25" customHeight="1" x14ac:dyDescent="0.3">
      <c r="B36" s="5"/>
      <c r="C36" s="18" t="s">
        <v>95</v>
      </c>
      <c r="D36" s="18"/>
      <c r="E36" s="7" t="s">
        <v>94</v>
      </c>
      <c r="F36" s="6">
        <v>600181360</v>
      </c>
      <c r="G36" s="6">
        <v>600180199.86000001</v>
      </c>
      <c r="H36" s="17">
        <v>389933400</v>
      </c>
      <c r="I36" s="17">
        <f t="shared" si="0"/>
        <v>64969.387542434277</v>
      </c>
      <c r="J36" s="17">
        <v>0</v>
      </c>
      <c r="K36" s="17">
        <f t="shared" si="1"/>
        <v>0</v>
      </c>
      <c r="L36" s="17">
        <v>0</v>
      </c>
      <c r="M36" s="17">
        <f t="shared" si="2"/>
        <v>0</v>
      </c>
    </row>
    <row r="37" spans="2:13" ht="23.25" customHeight="1" x14ac:dyDescent="0.3">
      <c r="B37" s="5"/>
      <c r="C37" s="19" t="s">
        <v>93</v>
      </c>
      <c r="D37" s="19"/>
      <c r="E37" s="24" t="s">
        <v>92</v>
      </c>
      <c r="F37" s="3">
        <v>116211182.29000001</v>
      </c>
      <c r="G37" s="3">
        <f>G38+G39+G40+G41</f>
        <v>108898532.16999999</v>
      </c>
      <c r="H37" s="15">
        <v>141213450</v>
      </c>
      <c r="I37" s="15">
        <f t="shared" si="0"/>
        <v>129674.33737265957</v>
      </c>
      <c r="J37" s="15">
        <v>122267900</v>
      </c>
      <c r="K37" s="15">
        <f t="shared" si="1"/>
        <v>112276.90361255675</v>
      </c>
      <c r="L37" s="15">
        <v>122267900</v>
      </c>
      <c r="M37" s="15">
        <f t="shared" si="2"/>
        <v>112276.90361255675</v>
      </c>
    </row>
    <row r="38" spans="2:13" ht="15" customHeight="1" x14ac:dyDescent="0.3">
      <c r="B38" s="5"/>
      <c r="C38" s="18" t="s">
        <v>91</v>
      </c>
      <c r="D38" s="18"/>
      <c r="E38" s="7" t="s">
        <v>90</v>
      </c>
      <c r="F38" s="6">
        <v>67261682.290000007</v>
      </c>
      <c r="G38" s="6">
        <v>62636389.799999997</v>
      </c>
      <c r="H38" s="17">
        <v>92423950</v>
      </c>
      <c r="I38" s="17">
        <f t="shared" si="0"/>
        <v>147556.31717458914</v>
      </c>
      <c r="J38" s="17">
        <v>73478400</v>
      </c>
      <c r="K38" s="17">
        <f t="shared" si="1"/>
        <v>117309.44301646198</v>
      </c>
      <c r="L38" s="17">
        <v>73478400</v>
      </c>
      <c r="M38" s="17">
        <f t="shared" si="2"/>
        <v>117309.44301646198</v>
      </c>
    </row>
    <row r="39" spans="2:13" ht="31.2" customHeight="1" x14ac:dyDescent="0.3">
      <c r="B39" s="5"/>
      <c r="C39" s="18" t="s">
        <v>89</v>
      </c>
      <c r="D39" s="18"/>
      <c r="E39" s="7" t="s">
        <v>88</v>
      </c>
      <c r="F39" s="6">
        <v>45604940</v>
      </c>
      <c r="G39" s="6">
        <v>42917582.369999997</v>
      </c>
      <c r="H39" s="17">
        <v>43290500</v>
      </c>
      <c r="I39" s="17">
        <f t="shared" si="0"/>
        <v>100868.91574363396</v>
      </c>
      <c r="J39" s="17">
        <v>43290500</v>
      </c>
      <c r="K39" s="17">
        <f t="shared" si="1"/>
        <v>100868.91574363396</v>
      </c>
      <c r="L39" s="17">
        <v>43290500</v>
      </c>
      <c r="M39" s="17">
        <f t="shared" si="2"/>
        <v>100868.91574363396</v>
      </c>
    </row>
    <row r="40" spans="2:13" ht="34.5" customHeight="1" x14ac:dyDescent="0.3">
      <c r="B40" s="5"/>
      <c r="C40" s="18" t="s">
        <v>87</v>
      </c>
      <c r="D40" s="18"/>
      <c r="E40" s="7" t="s">
        <v>86</v>
      </c>
      <c r="F40" s="6">
        <v>1603560</v>
      </c>
      <c r="G40" s="6">
        <v>1603560</v>
      </c>
      <c r="H40" s="17">
        <v>1658000</v>
      </c>
      <c r="I40" s="17">
        <f t="shared" si="0"/>
        <v>103394.94624460574</v>
      </c>
      <c r="J40" s="17">
        <v>1658000</v>
      </c>
      <c r="K40" s="17">
        <f t="shared" si="1"/>
        <v>103394.94624460574</v>
      </c>
      <c r="L40" s="17">
        <v>1658000</v>
      </c>
      <c r="M40" s="17">
        <f t="shared" si="2"/>
        <v>103394.94624460574</v>
      </c>
    </row>
    <row r="41" spans="2:13" ht="23.25" customHeight="1" x14ac:dyDescent="0.3">
      <c r="B41" s="5"/>
      <c r="C41" s="18" t="s">
        <v>85</v>
      </c>
      <c r="D41" s="18"/>
      <c r="E41" s="7" t="s">
        <v>84</v>
      </c>
      <c r="F41" s="6">
        <v>1741000</v>
      </c>
      <c r="G41" s="6">
        <v>1741000</v>
      </c>
      <c r="H41" s="17">
        <v>3841000</v>
      </c>
      <c r="I41" s="17">
        <f t="shared" si="0"/>
        <v>220620.33314187248</v>
      </c>
      <c r="J41" s="17">
        <v>3841000</v>
      </c>
      <c r="K41" s="17">
        <f t="shared" si="1"/>
        <v>220620.33314187248</v>
      </c>
      <c r="L41" s="17">
        <v>3841000</v>
      </c>
      <c r="M41" s="17">
        <f t="shared" si="2"/>
        <v>220620.33314187248</v>
      </c>
    </row>
    <row r="42" spans="2:13" ht="15" customHeight="1" x14ac:dyDescent="0.3">
      <c r="B42" s="5"/>
      <c r="C42" s="19" t="s">
        <v>83</v>
      </c>
      <c r="D42" s="19"/>
      <c r="E42" s="24" t="s">
        <v>82</v>
      </c>
      <c r="F42" s="3">
        <v>52454259.270000003</v>
      </c>
      <c r="G42" s="3">
        <f>G43+G44+G45</f>
        <v>50633982.280000001</v>
      </c>
      <c r="H42" s="15">
        <v>40498900</v>
      </c>
      <c r="I42" s="15">
        <f t="shared" si="0"/>
        <v>79983.635843702388</v>
      </c>
      <c r="J42" s="15">
        <v>37390000</v>
      </c>
      <c r="K42" s="15">
        <f t="shared" si="1"/>
        <v>73843.68820377918</v>
      </c>
      <c r="L42" s="15">
        <v>57391000</v>
      </c>
      <c r="M42" s="15">
        <f t="shared" si="2"/>
        <v>113344.82775349266</v>
      </c>
    </row>
    <row r="43" spans="2:13" ht="23.25" customHeight="1" x14ac:dyDescent="0.3">
      <c r="B43" s="5"/>
      <c r="C43" s="18" t="s">
        <v>81</v>
      </c>
      <c r="D43" s="18"/>
      <c r="E43" s="7" t="s">
        <v>80</v>
      </c>
      <c r="F43" s="6">
        <v>3915300</v>
      </c>
      <c r="G43" s="6">
        <v>3470690.9</v>
      </c>
      <c r="H43" s="17">
        <v>2320000</v>
      </c>
      <c r="I43" s="17">
        <f t="shared" si="0"/>
        <v>66845.480247174986</v>
      </c>
      <c r="J43" s="17">
        <v>2116000</v>
      </c>
      <c r="K43" s="17">
        <f t="shared" si="1"/>
        <v>60967.68801854409</v>
      </c>
      <c r="L43" s="17">
        <v>2116000</v>
      </c>
      <c r="M43" s="17">
        <f t="shared" si="2"/>
        <v>60967.68801854409</v>
      </c>
    </row>
    <row r="44" spans="2:13" ht="15" customHeight="1" x14ac:dyDescent="0.3">
      <c r="B44" s="5"/>
      <c r="C44" s="18" t="s">
        <v>79</v>
      </c>
      <c r="D44" s="18"/>
      <c r="E44" s="7" t="s">
        <v>78</v>
      </c>
      <c r="F44" s="6">
        <v>6794959.2699999996</v>
      </c>
      <c r="G44" s="6">
        <v>6793752</v>
      </c>
      <c r="H44" s="17">
        <v>8184900</v>
      </c>
      <c r="I44" s="17">
        <f t="shared" si="0"/>
        <v>120476.87345667019</v>
      </c>
      <c r="J44" s="17">
        <v>12778000</v>
      </c>
      <c r="K44" s="17">
        <f t="shared" si="1"/>
        <v>188084.58124464948</v>
      </c>
      <c r="L44" s="17">
        <v>12783000</v>
      </c>
      <c r="M44" s="17">
        <f t="shared" si="2"/>
        <v>188158.17827910115</v>
      </c>
    </row>
    <row r="45" spans="2:13" ht="34.5" customHeight="1" x14ac:dyDescent="0.3">
      <c r="B45" s="5"/>
      <c r="C45" s="18" t="s">
        <v>77</v>
      </c>
      <c r="D45" s="18"/>
      <c r="E45" s="7" t="s">
        <v>76</v>
      </c>
      <c r="F45" s="6">
        <v>41744000</v>
      </c>
      <c r="G45" s="6">
        <v>40369539.380000003</v>
      </c>
      <c r="H45" s="17">
        <v>29994000</v>
      </c>
      <c r="I45" s="17">
        <f t="shared" si="0"/>
        <v>74298.593594703532</v>
      </c>
      <c r="J45" s="17">
        <v>22496000</v>
      </c>
      <c r="K45" s="17">
        <f t="shared" si="1"/>
        <v>55725.183753632416</v>
      </c>
      <c r="L45" s="17">
        <v>42492000</v>
      </c>
      <c r="M45" s="17">
        <f t="shared" si="2"/>
        <v>105257.57948343476</v>
      </c>
    </row>
    <row r="46" spans="2:13" ht="23.25" customHeight="1" x14ac:dyDescent="0.3">
      <c r="B46" s="5"/>
      <c r="C46" s="19" t="s">
        <v>75</v>
      </c>
      <c r="D46" s="19"/>
      <c r="E46" s="24" t="s">
        <v>74</v>
      </c>
      <c r="F46" s="3">
        <v>387774170</v>
      </c>
      <c r="G46" s="3">
        <f>G48+G49+G50+G51</f>
        <v>349644053.23000002</v>
      </c>
      <c r="H46" s="15">
        <v>47871000</v>
      </c>
      <c r="I46" s="15">
        <f t="shared" si="0"/>
        <v>13691.352550620926</v>
      </c>
      <c r="J46" s="15">
        <v>3471000</v>
      </c>
      <c r="K46" s="15">
        <f t="shared" si="1"/>
        <v>992.72387673550247</v>
      </c>
      <c r="L46" s="15">
        <v>3471000</v>
      </c>
      <c r="M46" s="15">
        <f t="shared" si="2"/>
        <v>992.72387673550247</v>
      </c>
    </row>
    <row r="47" spans="2:13" ht="23.25" customHeight="1" x14ac:dyDescent="0.3">
      <c r="B47" s="9"/>
      <c r="C47" s="4"/>
      <c r="D47" s="23" t="s">
        <v>170</v>
      </c>
      <c r="E47" s="7" t="s">
        <v>171</v>
      </c>
      <c r="F47" s="6">
        <v>600000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</row>
    <row r="48" spans="2:13" ht="15" customHeight="1" x14ac:dyDescent="0.3">
      <c r="B48" s="5"/>
      <c r="C48" s="18" t="s">
        <v>73</v>
      </c>
      <c r="D48" s="18"/>
      <c r="E48" s="7" t="s">
        <v>72</v>
      </c>
      <c r="F48" s="6">
        <v>6443140</v>
      </c>
      <c r="G48" s="6">
        <v>280000</v>
      </c>
      <c r="H48" s="17">
        <v>8000000</v>
      </c>
      <c r="I48" s="17">
        <f t="shared" si="0"/>
        <v>2857142.8571428573</v>
      </c>
      <c r="J48" s="17">
        <v>0</v>
      </c>
      <c r="K48" s="17">
        <f t="shared" si="1"/>
        <v>0</v>
      </c>
      <c r="L48" s="17">
        <v>0</v>
      </c>
      <c r="M48" s="17">
        <f t="shared" si="2"/>
        <v>0</v>
      </c>
    </row>
    <row r="49" spans="2:13" ht="23.25" customHeight="1" x14ac:dyDescent="0.3">
      <c r="B49" s="5"/>
      <c r="C49" s="18" t="s">
        <v>71</v>
      </c>
      <c r="D49" s="18"/>
      <c r="E49" s="7" t="s">
        <v>70</v>
      </c>
      <c r="F49" s="6">
        <v>274605060</v>
      </c>
      <c r="G49" s="6">
        <v>243409377.59999999</v>
      </c>
      <c r="H49" s="17">
        <v>39209000</v>
      </c>
      <c r="I49" s="17">
        <f t="shared" si="0"/>
        <v>16108.253669845464</v>
      </c>
      <c r="J49" s="17">
        <v>2809000</v>
      </c>
      <c r="K49" s="17">
        <f t="shared" si="1"/>
        <v>1154.0229171515698</v>
      </c>
      <c r="L49" s="17">
        <v>2809000</v>
      </c>
      <c r="M49" s="17">
        <f t="shared" si="2"/>
        <v>1154.0229171515698</v>
      </c>
    </row>
    <row r="50" spans="2:13" ht="15" customHeight="1" x14ac:dyDescent="0.3">
      <c r="B50" s="5"/>
      <c r="C50" s="18" t="s">
        <v>69</v>
      </c>
      <c r="D50" s="18"/>
      <c r="E50" s="7" t="s">
        <v>68</v>
      </c>
      <c r="F50" s="6">
        <v>12454370</v>
      </c>
      <c r="G50" s="6">
        <v>12371714</v>
      </c>
      <c r="H50" s="28">
        <v>0</v>
      </c>
      <c r="I50" s="17">
        <f t="shared" si="0"/>
        <v>0</v>
      </c>
      <c r="J50" s="28">
        <v>0</v>
      </c>
      <c r="K50" s="17">
        <f t="shared" si="1"/>
        <v>0</v>
      </c>
      <c r="L50" s="28">
        <v>0</v>
      </c>
      <c r="M50" s="17">
        <f t="shared" si="2"/>
        <v>0</v>
      </c>
    </row>
    <row r="51" spans="2:13" ht="15" customHeight="1" x14ac:dyDescent="0.3">
      <c r="B51" s="5"/>
      <c r="C51" s="18" t="s">
        <v>24</v>
      </c>
      <c r="D51" s="18"/>
      <c r="E51" s="7" t="s">
        <v>67</v>
      </c>
      <c r="F51" s="6">
        <v>93671600</v>
      </c>
      <c r="G51" s="6">
        <v>93582961.629999995</v>
      </c>
      <c r="H51" s="17">
        <v>662000</v>
      </c>
      <c r="I51" s="17">
        <f t="shared" si="0"/>
        <v>707.39372688092169</v>
      </c>
      <c r="J51" s="17">
        <v>662000</v>
      </c>
      <c r="K51" s="17">
        <f t="shared" si="1"/>
        <v>707.39372688092169</v>
      </c>
      <c r="L51" s="17">
        <v>662000</v>
      </c>
      <c r="M51" s="17">
        <f t="shared" si="2"/>
        <v>707.39372688092169</v>
      </c>
    </row>
    <row r="52" spans="2:13" ht="15" customHeight="1" x14ac:dyDescent="0.3">
      <c r="B52" s="5"/>
      <c r="C52" s="19" t="s">
        <v>66</v>
      </c>
      <c r="D52" s="19"/>
      <c r="E52" s="24" t="s">
        <v>65</v>
      </c>
      <c r="F52" s="3">
        <v>192996000</v>
      </c>
      <c r="G52" s="3">
        <f>G53+G54+G55</f>
        <v>32845000</v>
      </c>
      <c r="H52" s="15">
        <v>161485000</v>
      </c>
      <c r="I52" s="15">
        <f t="shared" si="0"/>
        <v>491657.78657329886</v>
      </c>
      <c r="J52" s="15">
        <v>1400000</v>
      </c>
      <c r="K52" s="15">
        <f t="shared" si="1"/>
        <v>4262.4448165626427</v>
      </c>
      <c r="L52" s="15">
        <v>1400000</v>
      </c>
      <c r="M52" s="15">
        <f t="shared" si="2"/>
        <v>4262.4448165626427</v>
      </c>
    </row>
    <row r="53" spans="2:13" ht="15" customHeight="1" x14ac:dyDescent="0.3">
      <c r="B53" s="5"/>
      <c r="C53" s="18" t="s">
        <v>64</v>
      </c>
      <c r="D53" s="18"/>
      <c r="E53" s="7" t="s">
        <v>63</v>
      </c>
      <c r="F53" s="6">
        <v>189600000</v>
      </c>
      <c r="G53" s="6">
        <v>29515000</v>
      </c>
      <c r="H53" s="17">
        <v>160085000</v>
      </c>
      <c r="I53" s="17">
        <f t="shared" si="0"/>
        <v>542385.22785024566</v>
      </c>
      <c r="J53" s="17">
        <v>0</v>
      </c>
      <c r="K53" s="17">
        <f t="shared" si="1"/>
        <v>0</v>
      </c>
      <c r="L53" s="17">
        <v>0</v>
      </c>
      <c r="M53" s="17">
        <f t="shared" si="2"/>
        <v>0</v>
      </c>
    </row>
    <row r="54" spans="2:13" ht="15" customHeight="1" x14ac:dyDescent="0.3">
      <c r="B54" s="5"/>
      <c r="C54" s="18" t="s">
        <v>62</v>
      </c>
      <c r="D54" s="18"/>
      <c r="E54" s="7" t="s">
        <v>61</v>
      </c>
      <c r="F54" s="6">
        <v>1400000</v>
      </c>
      <c r="G54" s="6">
        <v>1400000</v>
      </c>
      <c r="H54" s="17">
        <v>1400000</v>
      </c>
      <c r="I54" s="17">
        <f t="shared" si="0"/>
        <v>100000</v>
      </c>
      <c r="J54" s="17">
        <v>1400000</v>
      </c>
      <c r="K54" s="17">
        <f t="shared" si="1"/>
        <v>100000</v>
      </c>
      <c r="L54" s="17">
        <v>1400000</v>
      </c>
      <c r="M54" s="17">
        <f t="shared" si="2"/>
        <v>100000</v>
      </c>
    </row>
    <row r="55" spans="2:13" ht="23.25" customHeight="1" x14ac:dyDescent="0.3">
      <c r="B55" s="5"/>
      <c r="C55" s="18" t="s">
        <v>60</v>
      </c>
      <c r="D55" s="18"/>
      <c r="E55" s="7" t="s">
        <v>59</v>
      </c>
      <c r="F55" s="6">
        <v>1996000</v>
      </c>
      <c r="G55" s="6">
        <v>1930000</v>
      </c>
      <c r="H55" s="28">
        <v>0</v>
      </c>
      <c r="I55" s="17">
        <f t="shared" si="0"/>
        <v>0</v>
      </c>
      <c r="J55" s="28">
        <v>0</v>
      </c>
      <c r="K55" s="17">
        <f t="shared" si="1"/>
        <v>0</v>
      </c>
      <c r="L55" s="28">
        <v>0</v>
      </c>
      <c r="M55" s="17">
        <f t="shared" si="2"/>
        <v>0</v>
      </c>
    </row>
    <row r="56" spans="2:13" ht="23.25" customHeight="1" x14ac:dyDescent="0.3">
      <c r="B56" s="5"/>
      <c r="C56" s="19" t="s">
        <v>58</v>
      </c>
      <c r="D56" s="19"/>
      <c r="E56" s="24" t="s">
        <v>57</v>
      </c>
      <c r="F56" s="3">
        <v>496657900</v>
      </c>
      <c r="G56" s="3">
        <f>G57+G58+G59+G60</f>
        <v>482742502.39999998</v>
      </c>
      <c r="H56" s="15">
        <v>504622500</v>
      </c>
      <c r="I56" s="15">
        <f t="shared" si="0"/>
        <v>104532.43654561626</v>
      </c>
      <c r="J56" s="15">
        <v>503422500</v>
      </c>
      <c r="K56" s="15">
        <f t="shared" si="1"/>
        <v>104283.85681749329</v>
      </c>
      <c r="L56" s="15">
        <v>503422500</v>
      </c>
      <c r="M56" s="15">
        <f t="shared" si="2"/>
        <v>104283.85681749329</v>
      </c>
    </row>
    <row r="57" spans="2:13" ht="15" customHeight="1" x14ac:dyDescent="0.3">
      <c r="B57" s="5"/>
      <c r="C57" s="18" t="s">
        <v>56</v>
      </c>
      <c r="D57" s="18"/>
      <c r="E57" s="7" t="s">
        <v>55</v>
      </c>
      <c r="F57" s="6">
        <v>45331500</v>
      </c>
      <c r="G57" s="6">
        <v>41347356.880000003</v>
      </c>
      <c r="H57" s="17">
        <v>47541500</v>
      </c>
      <c r="I57" s="17">
        <f t="shared" si="0"/>
        <v>114980.74747069541</v>
      </c>
      <c r="J57" s="17">
        <v>46341500</v>
      </c>
      <c r="K57" s="17">
        <f t="shared" si="1"/>
        <v>112078.50633474396</v>
      </c>
      <c r="L57" s="17">
        <v>46341500</v>
      </c>
      <c r="M57" s="17">
        <f t="shared" si="2"/>
        <v>112078.50633474396</v>
      </c>
    </row>
    <row r="58" spans="2:13" ht="23.25" customHeight="1" x14ac:dyDescent="0.3">
      <c r="B58" s="5"/>
      <c r="C58" s="18" t="s">
        <v>54</v>
      </c>
      <c r="D58" s="18"/>
      <c r="E58" s="7" t="s">
        <v>53</v>
      </c>
      <c r="F58" s="6">
        <v>297000</v>
      </c>
      <c r="G58" s="6">
        <v>237500</v>
      </c>
      <c r="H58" s="17">
        <v>650000</v>
      </c>
      <c r="I58" s="17">
        <f t="shared" si="0"/>
        <v>273684.21052631579</v>
      </c>
      <c r="J58" s="17">
        <v>650000</v>
      </c>
      <c r="K58" s="17">
        <f t="shared" si="1"/>
        <v>273684.21052631579</v>
      </c>
      <c r="L58" s="17">
        <v>650000</v>
      </c>
      <c r="M58" s="17">
        <f t="shared" si="2"/>
        <v>273684.21052631579</v>
      </c>
    </row>
    <row r="59" spans="2:13" ht="15" customHeight="1" x14ac:dyDescent="0.3">
      <c r="B59" s="5"/>
      <c r="C59" s="18" t="s">
        <v>52</v>
      </c>
      <c r="D59" s="18"/>
      <c r="E59" s="7" t="s">
        <v>51</v>
      </c>
      <c r="F59" s="6">
        <v>26538000</v>
      </c>
      <c r="G59" s="6">
        <v>22954000</v>
      </c>
      <c r="H59" s="17">
        <v>30965000</v>
      </c>
      <c r="I59" s="17">
        <f t="shared" si="0"/>
        <v>134900.23525311492</v>
      </c>
      <c r="J59" s="17">
        <v>30965000</v>
      </c>
      <c r="K59" s="17">
        <f t="shared" si="1"/>
        <v>134900.23525311492</v>
      </c>
      <c r="L59" s="17">
        <v>30965000</v>
      </c>
      <c r="M59" s="17">
        <f t="shared" si="2"/>
        <v>134900.23525311492</v>
      </c>
    </row>
    <row r="60" spans="2:13" ht="15" customHeight="1" x14ac:dyDescent="0.3">
      <c r="B60" s="5"/>
      <c r="C60" s="18" t="s">
        <v>24</v>
      </c>
      <c r="D60" s="18"/>
      <c r="E60" s="7" t="s">
        <v>50</v>
      </c>
      <c r="F60" s="6">
        <v>424491400</v>
      </c>
      <c r="G60" s="6">
        <v>418203645.51999998</v>
      </c>
      <c r="H60" s="17">
        <v>425466000</v>
      </c>
      <c r="I60" s="17">
        <f t="shared" si="0"/>
        <v>101736.55934322857</v>
      </c>
      <c r="J60" s="17">
        <v>425466000</v>
      </c>
      <c r="K60" s="17">
        <f t="shared" si="1"/>
        <v>101736.55934322857</v>
      </c>
      <c r="L60" s="17">
        <v>425466000</v>
      </c>
      <c r="M60" s="17">
        <f t="shared" si="2"/>
        <v>101736.55934322857</v>
      </c>
    </row>
    <row r="61" spans="2:13" ht="34.5" customHeight="1" x14ac:dyDescent="0.3">
      <c r="B61" s="5"/>
      <c r="C61" s="19" t="s">
        <v>49</v>
      </c>
      <c r="D61" s="19"/>
      <c r="E61" s="24" t="s">
        <v>48</v>
      </c>
      <c r="F61" s="3">
        <v>90738400</v>
      </c>
      <c r="G61" s="3">
        <f>G62+G63+G64+G65</f>
        <v>88086306.079999998</v>
      </c>
      <c r="H61" s="15">
        <v>67221500</v>
      </c>
      <c r="I61" s="15">
        <f t="shared" si="0"/>
        <v>76313.223918084856</v>
      </c>
      <c r="J61" s="15">
        <v>66203500</v>
      </c>
      <c r="K61" s="15">
        <f t="shared" si="1"/>
        <v>75157.539175128957</v>
      </c>
      <c r="L61" s="15">
        <v>65317500</v>
      </c>
      <c r="M61" s="15">
        <f t="shared" si="2"/>
        <v>74151.707463676168</v>
      </c>
    </row>
    <row r="62" spans="2:13" ht="34.5" customHeight="1" x14ac:dyDescent="0.3">
      <c r="B62" s="5"/>
      <c r="C62" s="18" t="s">
        <v>47</v>
      </c>
      <c r="D62" s="18"/>
      <c r="E62" s="7" t="s">
        <v>46</v>
      </c>
      <c r="F62" s="6">
        <v>11915000</v>
      </c>
      <c r="G62" s="6">
        <v>11842076.08</v>
      </c>
      <c r="H62" s="17">
        <v>11915000</v>
      </c>
      <c r="I62" s="17">
        <f t="shared" si="0"/>
        <v>100615.80350866989</v>
      </c>
      <c r="J62" s="17">
        <v>11915000</v>
      </c>
      <c r="K62" s="17">
        <f t="shared" si="1"/>
        <v>100615.80350866989</v>
      </c>
      <c r="L62" s="17">
        <v>11915000</v>
      </c>
      <c r="M62" s="17">
        <f t="shared" si="2"/>
        <v>100615.80350866989</v>
      </c>
    </row>
    <row r="63" spans="2:13" ht="16.95" customHeight="1" x14ac:dyDescent="0.3">
      <c r="B63" s="5"/>
      <c r="C63" s="18" t="s">
        <v>45</v>
      </c>
      <c r="D63" s="18"/>
      <c r="E63" s="7" t="s">
        <v>44</v>
      </c>
      <c r="F63" s="6">
        <v>9250000</v>
      </c>
      <c r="G63" s="6">
        <v>9250000</v>
      </c>
      <c r="H63" s="27"/>
      <c r="I63" s="17">
        <f t="shared" si="0"/>
        <v>0</v>
      </c>
      <c r="J63" s="27"/>
      <c r="K63" s="17">
        <f t="shared" si="1"/>
        <v>0</v>
      </c>
      <c r="L63" s="27"/>
      <c r="M63" s="17">
        <f t="shared" si="2"/>
        <v>0</v>
      </c>
    </row>
    <row r="64" spans="2:13" ht="15" customHeight="1" x14ac:dyDescent="0.3">
      <c r="B64" s="5"/>
      <c r="C64" s="18" t="s">
        <v>43</v>
      </c>
      <c r="D64" s="18"/>
      <c r="E64" s="7" t="s">
        <v>42</v>
      </c>
      <c r="F64" s="6">
        <v>67852400</v>
      </c>
      <c r="G64" s="6">
        <v>66994230</v>
      </c>
      <c r="H64" s="17">
        <v>53347500</v>
      </c>
      <c r="I64" s="17">
        <f t="shared" si="0"/>
        <v>79629.992015730313</v>
      </c>
      <c r="J64" s="17">
        <v>53347500</v>
      </c>
      <c r="K64" s="17">
        <f t="shared" si="1"/>
        <v>79629.992015730313</v>
      </c>
      <c r="L64" s="17">
        <v>53347500</v>
      </c>
      <c r="M64" s="17">
        <f t="shared" si="2"/>
        <v>79629.992015730313</v>
      </c>
    </row>
    <row r="65" spans="2:14" ht="15" customHeight="1" x14ac:dyDescent="0.3">
      <c r="B65" s="5"/>
      <c r="C65" s="18" t="s">
        <v>24</v>
      </c>
      <c r="D65" s="18"/>
      <c r="E65" s="7" t="s">
        <v>41</v>
      </c>
      <c r="F65" s="6">
        <v>1721000</v>
      </c>
      <c r="G65" s="6">
        <v>0</v>
      </c>
      <c r="H65" s="17">
        <v>1959000</v>
      </c>
      <c r="I65" s="17" t="s">
        <v>166</v>
      </c>
      <c r="J65" s="17">
        <v>941000</v>
      </c>
      <c r="K65" s="17" t="s">
        <v>166</v>
      </c>
      <c r="L65" s="17">
        <v>55000</v>
      </c>
      <c r="M65" s="17" t="s">
        <v>166</v>
      </c>
    </row>
    <row r="66" spans="2:14" ht="23.25" customHeight="1" x14ac:dyDescent="0.3">
      <c r="B66" s="5"/>
      <c r="C66" s="19" t="s">
        <v>40</v>
      </c>
      <c r="D66" s="19"/>
      <c r="E66" s="24" t="s">
        <v>39</v>
      </c>
      <c r="F66" s="3">
        <v>437220133.12</v>
      </c>
      <c r="G66" s="3">
        <f>G67+G68</f>
        <v>429248983.31999999</v>
      </c>
      <c r="H66" s="15">
        <v>401528000</v>
      </c>
      <c r="I66" s="15">
        <f t="shared" si="0"/>
        <v>93541.980436250844</v>
      </c>
      <c r="J66" s="15">
        <v>382054000</v>
      </c>
      <c r="K66" s="15">
        <f t="shared" si="1"/>
        <v>89005.21954531534</v>
      </c>
      <c r="L66" s="15">
        <v>386679000</v>
      </c>
      <c r="M66" s="15">
        <f t="shared" si="2"/>
        <v>90082.68278453566</v>
      </c>
      <c r="N66" s="25"/>
    </row>
    <row r="67" spans="2:14" ht="15" customHeight="1" x14ac:dyDescent="0.3">
      <c r="B67" s="5"/>
      <c r="C67" s="18" t="s">
        <v>38</v>
      </c>
      <c r="D67" s="18"/>
      <c r="E67" s="7" t="s">
        <v>37</v>
      </c>
      <c r="F67" s="6">
        <v>111846000</v>
      </c>
      <c r="G67" s="6">
        <v>108327000</v>
      </c>
      <c r="H67" s="17">
        <v>108171000</v>
      </c>
      <c r="I67" s="17">
        <f t="shared" si="0"/>
        <v>99855.991581046284</v>
      </c>
      <c r="J67" s="17">
        <v>83267000</v>
      </c>
      <c r="K67" s="17">
        <f t="shared" si="1"/>
        <v>76866.339878331346</v>
      </c>
      <c r="L67" s="17">
        <v>85823000</v>
      </c>
      <c r="M67" s="17">
        <f t="shared" si="2"/>
        <v>79225.862435034665</v>
      </c>
    </row>
    <row r="68" spans="2:14" ht="15" customHeight="1" x14ac:dyDescent="0.3">
      <c r="B68" s="5"/>
      <c r="C68" s="18" t="s">
        <v>36</v>
      </c>
      <c r="D68" s="18"/>
      <c r="E68" s="7" t="s">
        <v>35</v>
      </c>
      <c r="F68" s="6">
        <v>325374133.12</v>
      </c>
      <c r="G68" s="6">
        <v>320921983.31999999</v>
      </c>
      <c r="H68" s="17">
        <v>293357000</v>
      </c>
      <c r="I68" s="17">
        <f t="shared" si="0"/>
        <v>91410.690213604277</v>
      </c>
      <c r="J68" s="17">
        <v>298787000</v>
      </c>
      <c r="K68" s="17">
        <f t="shared" si="1"/>
        <v>93102.690226761886</v>
      </c>
      <c r="L68" s="17">
        <v>300856000</v>
      </c>
      <c r="M68" s="17">
        <f t="shared" si="2"/>
        <v>93747.39520415102</v>
      </c>
    </row>
    <row r="69" spans="2:14" ht="16.95" customHeight="1" x14ac:dyDescent="0.3">
      <c r="B69" s="5"/>
      <c r="C69" s="19" t="s">
        <v>34</v>
      </c>
      <c r="D69" s="19"/>
      <c r="E69" s="24" t="s">
        <v>33</v>
      </c>
      <c r="F69" s="3">
        <v>105767250</v>
      </c>
      <c r="G69" s="3">
        <f>G70+G71</f>
        <v>101290558.47</v>
      </c>
      <c r="H69" s="15">
        <v>98140360</v>
      </c>
      <c r="I69" s="15">
        <f t="shared" ref="I69:I87" si="3">(H69/G69*100)*1000</f>
        <v>96889.93868966274</v>
      </c>
      <c r="J69" s="15">
        <v>130709280</v>
      </c>
      <c r="K69" s="15">
        <f t="shared" si="1"/>
        <v>129043.89310748363</v>
      </c>
      <c r="L69" s="15">
        <v>113232360</v>
      </c>
      <c r="M69" s="15">
        <f t="shared" si="2"/>
        <v>111789.649213492</v>
      </c>
    </row>
    <row r="70" spans="2:14" ht="45.75" customHeight="1" x14ac:dyDescent="0.3">
      <c r="B70" s="5"/>
      <c r="C70" s="18" t="s">
        <v>32</v>
      </c>
      <c r="D70" s="18"/>
      <c r="E70" s="7" t="s">
        <v>31</v>
      </c>
      <c r="F70" s="6">
        <v>86501200</v>
      </c>
      <c r="G70" s="6">
        <v>82819212.370000005</v>
      </c>
      <c r="H70" s="17">
        <v>83056960</v>
      </c>
      <c r="I70" s="17">
        <f t="shared" si="3"/>
        <v>100287.06820941238</v>
      </c>
      <c r="J70" s="17">
        <v>83056960</v>
      </c>
      <c r="K70" s="17">
        <f t="shared" ref="K70:K87" si="4">(J70/G70*100)*1000</f>
        <v>100287.06820941238</v>
      </c>
      <c r="L70" s="17">
        <v>83056960</v>
      </c>
      <c r="M70" s="17">
        <f t="shared" si="2"/>
        <v>100287.06820941238</v>
      </c>
    </row>
    <row r="71" spans="2:14" ht="34.5" customHeight="1" x14ac:dyDescent="0.3">
      <c r="B71" s="5"/>
      <c r="C71" s="18" t="s">
        <v>30</v>
      </c>
      <c r="D71" s="18"/>
      <c r="E71" s="7" t="s">
        <v>29</v>
      </c>
      <c r="F71" s="6">
        <v>19266050</v>
      </c>
      <c r="G71" s="6">
        <v>18471346.100000001</v>
      </c>
      <c r="H71" s="17">
        <v>15083400</v>
      </c>
      <c r="I71" s="17">
        <f t="shared" si="3"/>
        <v>81658.369229517062</v>
      </c>
      <c r="J71" s="17">
        <v>47652320</v>
      </c>
      <c r="K71" s="17">
        <f t="shared" si="4"/>
        <v>257979.68237950993</v>
      </c>
      <c r="L71" s="17">
        <v>30175400</v>
      </c>
      <c r="M71" s="17">
        <f t="shared" ref="M71:M87" si="5">(L71/G71*100)*1000</f>
        <v>163363.29705824741</v>
      </c>
    </row>
    <row r="72" spans="2:14" ht="15" customHeight="1" x14ac:dyDescent="0.3">
      <c r="B72" s="5"/>
      <c r="C72" s="19" t="s">
        <v>28</v>
      </c>
      <c r="D72" s="19"/>
      <c r="E72" s="24" t="s">
        <v>27</v>
      </c>
      <c r="F72" s="3">
        <v>12794000</v>
      </c>
      <c r="G72" s="3">
        <f>G73+G74</f>
        <v>11664072.18</v>
      </c>
      <c r="H72" s="15">
        <v>17442000</v>
      </c>
      <c r="I72" s="15">
        <f t="shared" si="3"/>
        <v>149536.11166696332</v>
      </c>
      <c r="J72" s="15">
        <v>17442000</v>
      </c>
      <c r="K72" s="15">
        <f t="shared" si="4"/>
        <v>149536.11166696332</v>
      </c>
      <c r="L72" s="15">
        <v>17442000</v>
      </c>
      <c r="M72" s="15">
        <f t="shared" si="5"/>
        <v>149536.11166696332</v>
      </c>
    </row>
    <row r="73" spans="2:14" ht="15" customHeight="1" x14ac:dyDescent="0.3">
      <c r="B73" s="5"/>
      <c r="C73" s="18" t="s">
        <v>26</v>
      </c>
      <c r="D73" s="18"/>
      <c r="E73" s="7" t="s">
        <v>25</v>
      </c>
      <c r="F73" s="6">
        <v>3319000</v>
      </c>
      <c r="G73" s="6">
        <v>2734072.18</v>
      </c>
      <c r="H73" s="17">
        <v>2867000</v>
      </c>
      <c r="I73" s="17">
        <f t="shared" si="3"/>
        <v>104861.89870817529</v>
      </c>
      <c r="J73" s="17">
        <v>2867000</v>
      </c>
      <c r="K73" s="17">
        <f t="shared" si="4"/>
        <v>104861.89870817529</v>
      </c>
      <c r="L73" s="17">
        <v>2867000</v>
      </c>
      <c r="M73" s="17">
        <f t="shared" si="5"/>
        <v>104861.89870817529</v>
      </c>
    </row>
    <row r="74" spans="2:14" ht="15" customHeight="1" x14ac:dyDescent="0.3">
      <c r="B74" s="5"/>
      <c r="C74" s="18" t="s">
        <v>24</v>
      </c>
      <c r="D74" s="18"/>
      <c r="E74" s="7" t="s">
        <v>23</v>
      </c>
      <c r="F74" s="6">
        <v>9475000</v>
      </c>
      <c r="G74" s="6">
        <v>8930000</v>
      </c>
      <c r="H74" s="17">
        <v>14575000</v>
      </c>
      <c r="I74" s="17">
        <f t="shared" si="3"/>
        <v>163213.88577827549</v>
      </c>
      <c r="J74" s="17">
        <v>14575000</v>
      </c>
      <c r="K74" s="17">
        <f t="shared" si="4"/>
        <v>163213.88577827549</v>
      </c>
      <c r="L74" s="17">
        <v>14575000</v>
      </c>
      <c r="M74" s="17">
        <f t="shared" si="5"/>
        <v>163213.88577827549</v>
      </c>
    </row>
    <row r="75" spans="2:14" ht="23.25" customHeight="1" x14ac:dyDescent="0.3">
      <c r="B75" s="5"/>
      <c r="C75" s="19" t="s">
        <v>22</v>
      </c>
      <c r="D75" s="19"/>
      <c r="E75" s="24" t="s">
        <v>21</v>
      </c>
      <c r="F75" s="3">
        <v>402090888.5</v>
      </c>
      <c r="G75" s="3">
        <f>G76+G77+G78</f>
        <v>389454024.80999994</v>
      </c>
      <c r="H75" s="15">
        <v>326173600</v>
      </c>
      <c r="I75" s="15">
        <f t="shared" si="3"/>
        <v>83751.503186833899</v>
      </c>
      <c r="J75" s="15">
        <v>304888000</v>
      </c>
      <c r="K75" s="15">
        <f t="shared" si="4"/>
        <v>78286.005684173753</v>
      </c>
      <c r="L75" s="15">
        <v>304888000</v>
      </c>
      <c r="M75" s="15">
        <f t="shared" si="5"/>
        <v>78286.005684173753</v>
      </c>
    </row>
    <row r="76" spans="2:14" ht="15" customHeight="1" x14ac:dyDescent="0.3">
      <c r="B76" s="5"/>
      <c r="C76" s="18" t="s">
        <v>20</v>
      </c>
      <c r="D76" s="18"/>
      <c r="E76" s="7" t="s">
        <v>19</v>
      </c>
      <c r="F76" s="6">
        <v>63377150</v>
      </c>
      <c r="G76" s="6">
        <v>57940476.719999999</v>
      </c>
      <c r="H76" s="17">
        <v>33059100</v>
      </c>
      <c r="I76" s="17">
        <f t="shared" si="3"/>
        <v>57057.003793323289</v>
      </c>
      <c r="J76" s="17">
        <v>26850000</v>
      </c>
      <c r="K76" s="17">
        <f t="shared" si="4"/>
        <v>46340.66117500871</v>
      </c>
      <c r="L76" s="17">
        <v>26850000</v>
      </c>
      <c r="M76" s="17">
        <f t="shared" si="5"/>
        <v>46340.66117500871</v>
      </c>
    </row>
    <row r="77" spans="2:14" ht="15" customHeight="1" x14ac:dyDescent="0.3">
      <c r="B77" s="5"/>
      <c r="C77" s="18" t="s">
        <v>18</v>
      </c>
      <c r="D77" s="18"/>
      <c r="E77" s="7" t="s">
        <v>17</v>
      </c>
      <c r="F77" s="6">
        <v>302937110</v>
      </c>
      <c r="G77" s="6">
        <v>298297969.58999997</v>
      </c>
      <c r="H77" s="17">
        <v>275038000</v>
      </c>
      <c r="I77" s="17">
        <f t="shared" si="3"/>
        <v>92202.437843619933</v>
      </c>
      <c r="J77" s="17">
        <v>275038000</v>
      </c>
      <c r="K77" s="17">
        <f t="shared" si="4"/>
        <v>92202.437843619933</v>
      </c>
      <c r="L77" s="17">
        <v>275038000</v>
      </c>
      <c r="M77" s="17">
        <f t="shared" si="5"/>
        <v>92202.437843619933</v>
      </c>
    </row>
    <row r="78" spans="2:14" ht="23.25" customHeight="1" x14ac:dyDescent="0.3">
      <c r="B78" s="5"/>
      <c r="C78" s="18" t="s">
        <v>16</v>
      </c>
      <c r="D78" s="18"/>
      <c r="E78" s="7" t="s">
        <v>15</v>
      </c>
      <c r="F78" s="6">
        <v>35776628.5</v>
      </c>
      <c r="G78" s="6">
        <v>33215578.5</v>
      </c>
      <c r="H78" s="17">
        <v>18076500</v>
      </c>
      <c r="I78" s="17">
        <f t="shared" si="3"/>
        <v>54421.752732682347</v>
      </c>
      <c r="J78" s="17">
        <v>3000000</v>
      </c>
      <c r="K78" s="17">
        <f t="shared" si="4"/>
        <v>9031.9065194062478</v>
      </c>
      <c r="L78" s="17">
        <v>3000000</v>
      </c>
      <c r="M78" s="17">
        <f t="shared" si="5"/>
        <v>9031.9065194062478</v>
      </c>
    </row>
    <row r="79" spans="2:14" ht="23.25" customHeight="1" x14ac:dyDescent="0.3">
      <c r="B79" s="5"/>
      <c r="C79" s="19" t="s">
        <v>14</v>
      </c>
      <c r="D79" s="19"/>
      <c r="E79" s="24" t="s">
        <v>13</v>
      </c>
      <c r="F79" s="3">
        <v>258322092</v>
      </c>
      <c r="G79" s="3">
        <f>G80+G81</f>
        <v>112860062.61999999</v>
      </c>
      <c r="H79" s="15">
        <v>514839760</v>
      </c>
      <c r="I79" s="15">
        <f t="shared" si="3"/>
        <v>456175.32725767331</v>
      </c>
      <c r="J79" s="15">
        <v>246054520</v>
      </c>
      <c r="K79" s="15">
        <f t="shared" si="4"/>
        <v>218017.35200915666</v>
      </c>
      <c r="L79" s="15">
        <v>315338280</v>
      </c>
      <c r="M79" s="15">
        <f t="shared" si="5"/>
        <v>279406.437210428</v>
      </c>
    </row>
    <row r="80" spans="2:14" ht="17.399999999999999" customHeight="1" x14ac:dyDescent="0.3">
      <c r="B80" s="5"/>
      <c r="C80" s="18" t="s">
        <v>12</v>
      </c>
      <c r="D80" s="18"/>
      <c r="E80" s="7" t="s">
        <v>11</v>
      </c>
      <c r="F80" s="6">
        <v>250870032</v>
      </c>
      <c r="G80" s="6">
        <v>105412035.06999999</v>
      </c>
      <c r="H80" s="17">
        <v>511839760</v>
      </c>
      <c r="I80" s="17">
        <f t="shared" si="3"/>
        <v>485561.02693597309</v>
      </c>
      <c r="J80" s="17">
        <v>150094520</v>
      </c>
      <c r="K80" s="17">
        <f t="shared" si="4"/>
        <v>142388.40935034424</v>
      </c>
      <c r="L80" s="17">
        <v>156609330</v>
      </c>
      <c r="M80" s="17">
        <f t="shared" si="5"/>
        <v>148568.73780683763</v>
      </c>
    </row>
    <row r="81" spans="2:13" ht="23.25" customHeight="1" x14ac:dyDescent="0.3">
      <c r="B81" s="5"/>
      <c r="C81" s="18" t="s">
        <v>10</v>
      </c>
      <c r="D81" s="18"/>
      <c r="E81" s="7" t="s">
        <v>9</v>
      </c>
      <c r="F81" s="6">
        <v>7452060</v>
      </c>
      <c r="G81" s="6">
        <v>7448027.5499999998</v>
      </c>
      <c r="H81" s="17">
        <v>0</v>
      </c>
      <c r="I81" s="17">
        <f t="shared" si="3"/>
        <v>0</v>
      </c>
      <c r="J81" s="17">
        <v>83360000</v>
      </c>
      <c r="K81" s="17">
        <f t="shared" si="4"/>
        <v>1119222.4980424517</v>
      </c>
      <c r="L81" s="17">
        <v>158728950</v>
      </c>
      <c r="M81" s="17">
        <f t="shared" si="5"/>
        <v>2131154.1738322387</v>
      </c>
    </row>
    <row r="82" spans="2:13" ht="23.25" customHeight="1" x14ac:dyDescent="0.3">
      <c r="B82" s="5"/>
      <c r="C82" s="8"/>
      <c r="D82" s="13" t="s">
        <v>160</v>
      </c>
      <c r="E82" s="14" t="s">
        <v>161</v>
      </c>
      <c r="F82" s="6">
        <v>0</v>
      </c>
      <c r="G82" s="6">
        <v>0</v>
      </c>
      <c r="H82" s="17">
        <v>3000000</v>
      </c>
      <c r="I82" s="17" t="s">
        <v>166</v>
      </c>
      <c r="J82" s="17">
        <v>12600000</v>
      </c>
      <c r="K82" s="17" t="s">
        <v>166</v>
      </c>
      <c r="L82" s="17">
        <v>0</v>
      </c>
      <c r="M82" s="17" t="s">
        <v>166</v>
      </c>
    </row>
    <row r="83" spans="2:13" ht="23.25" customHeight="1" x14ac:dyDescent="0.3">
      <c r="B83" s="5"/>
      <c r="C83" s="19" t="s">
        <v>8</v>
      </c>
      <c r="D83" s="19"/>
      <c r="E83" s="24" t="s">
        <v>7</v>
      </c>
      <c r="F83" s="3">
        <v>247114384.71000001</v>
      </c>
      <c r="G83" s="3">
        <f>G84</f>
        <v>88833103.200000003</v>
      </c>
      <c r="H83" s="15">
        <v>273822670</v>
      </c>
      <c r="I83" s="15">
        <f t="shared" si="3"/>
        <v>308243.95426501328</v>
      </c>
      <c r="J83" s="15">
        <v>43660390</v>
      </c>
      <c r="K83" s="15">
        <f t="shared" si="4"/>
        <v>49148.783986193106</v>
      </c>
      <c r="L83" s="15">
        <v>0</v>
      </c>
      <c r="M83" s="15">
        <f t="shared" si="5"/>
        <v>0</v>
      </c>
    </row>
    <row r="84" spans="2:13" ht="23.25" customHeight="1" x14ac:dyDescent="0.3">
      <c r="B84" s="5"/>
      <c r="C84" s="18" t="s">
        <v>6</v>
      </c>
      <c r="D84" s="18"/>
      <c r="E84" s="7" t="s">
        <v>5</v>
      </c>
      <c r="F84" s="6">
        <v>247114384.71000001</v>
      </c>
      <c r="G84" s="6">
        <v>88833103.200000003</v>
      </c>
      <c r="H84" s="17">
        <v>273822670</v>
      </c>
      <c r="I84" s="17">
        <f t="shared" si="3"/>
        <v>308243.95426501328</v>
      </c>
      <c r="J84" s="17">
        <v>43660390</v>
      </c>
      <c r="K84" s="17">
        <f t="shared" si="4"/>
        <v>49148.783986193106</v>
      </c>
      <c r="L84" s="17">
        <v>0</v>
      </c>
      <c r="M84" s="17">
        <f t="shared" si="5"/>
        <v>0</v>
      </c>
    </row>
    <row r="85" spans="2:13" ht="23.25" customHeight="1" x14ac:dyDescent="0.3">
      <c r="B85" s="5"/>
      <c r="C85" s="19" t="s">
        <v>4</v>
      </c>
      <c r="D85" s="19"/>
      <c r="E85" s="24" t="s">
        <v>3</v>
      </c>
      <c r="F85" s="3">
        <v>16605000</v>
      </c>
      <c r="G85" s="3">
        <v>14770686.17</v>
      </c>
      <c r="H85" s="15">
        <v>17038000</v>
      </c>
      <c r="I85" s="15">
        <f t="shared" si="3"/>
        <v>115350.0914169108</v>
      </c>
      <c r="J85" s="15">
        <v>17038000</v>
      </c>
      <c r="K85" s="15">
        <f t="shared" si="4"/>
        <v>115350.0914169108</v>
      </c>
      <c r="L85" s="15">
        <v>17038000</v>
      </c>
      <c r="M85" s="15">
        <f t="shared" si="5"/>
        <v>115350.0914169108</v>
      </c>
    </row>
    <row r="86" spans="2:13" ht="15" customHeight="1" thickBot="1" x14ac:dyDescent="0.35">
      <c r="B86" s="29"/>
      <c r="C86" s="30" t="s">
        <v>2</v>
      </c>
      <c r="D86" s="30"/>
      <c r="E86" s="31" t="s">
        <v>1</v>
      </c>
      <c r="F86" s="32">
        <v>95454705.549999997</v>
      </c>
      <c r="G86" s="32">
        <v>79071731.450000003</v>
      </c>
      <c r="H86" s="33">
        <v>46000000</v>
      </c>
      <c r="I86" s="33">
        <f t="shared" si="3"/>
        <v>58175.025583052411</v>
      </c>
      <c r="J86" s="33">
        <v>33000000</v>
      </c>
      <c r="K86" s="33">
        <f t="shared" si="4"/>
        <v>41734.257483494119</v>
      </c>
      <c r="L86" s="33">
        <v>33000000</v>
      </c>
      <c r="M86" s="33">
        <f t="shared" si="5"/>
        <v>41734.257483494119</v>
      </c>
    </row>
    <row r="87" spans="2:13" ht="15" thickBot="1" x14ac:dyDescent="0.35">
      <c r="B87" s="34" t="s">
        <v>0</v>
      </c>
      <c r="C87" s="35"/>
      <c r="D87" s="35"/>
      <c r="E87" s="35"/>
      <c r="F87" s="36">
        <v>7257869500</v>
      </c>
      <c r="G87" s="36">
        <f>G4+G6+G15+G20+G25+G28+G33+G37+G42+G46+G52+G56+G61+G66+G69+G72+G75+G79+G83+G85+G86</f>
        <v>6599415897.2599993</v>
      </c>
      <c r="H87" s="37">
        <v>6902957730</v>
      </c>
      <c r="I87" s="37">
        <f t="shared" si="3"/>
        <v>104599.52573781609</v>
      </c>
      <c r="J87" s="37">
        <v>5892088610</v>
      </c>
      <c r="K87" s="38">
        <f t="shared" si="4"/>
        <v>89281.971340014003</v>
      </c>
      <c r="L87" s="37">
        <v>5918850630</v>
      </c>
      <c r="M87" s="39">
        <f t="shared" si="5"/>
        <v>89687.492380309559</v>
      </c>
    </row>
  </sheetData>
  <mergeCells count="83">
    <mergeCell ref="C85:D85"/>
    <mergeCell ref="C84:D84"/>
    <mergeCell ref="C86:D86"/>
    <mergeCell ref="B87:E87"/>
    <mergeCell ref="C78:D78"/>
    <mergeCell ref="C77:D77"/>
    <mergeCell ref="C80:D80"/>
    <mergeCell ref="C79:D79"/>
    <mergeCell ref="C83:D83"/>
    <mergeCell ref="C81:D81"/>
    <mergeCell ref="C71:D71"/>
    <mergeCell ref="C74:D74"/>
    <mergeCell ref="C73:D73"/>
    <mergeCell ref="C76:D76"/>
    <mergeCell ref="C75:D75"/>
    <mergeCell ref="C72:D72"/>
    <mergeCell ref="C65:D65"/>
    <mergeCell ref="C68:D68"/>
    <mergeCell ref="C67:D67"/>
    <mergeCell ref="C70:D70"/>
    <mergeCell ref="C69:D69"/>
    <mergeCell ref="C66:D66"/>
    <mergeCell ref="C59:D59"/>
    <mergeCell ref="C62:D62"/>
    <mergeCell ref="C61:D61"/>
    <mergeCell ref="C64:D64"/>
    <mergeCell ref="C63:D63"/>
    <mergeCell ref="C60:D60"/>
    <mergeCell ref="C53:D53"/>
    <mergeCell ref="C56:D56"/>
    <mergeCell ref="C55:D55"/>
    <mergeCell ref="C58:D58"/>
    <mergeCell ref="C57:D57"/>
    <mergeCell ref="C54:D54"/>
    <mergeCell ref="C50:D50"/>
    <mergeCell ref="C49:D49"/>
    <mergeCell ref="C52:D52"/>
    <mergeCell ref="C51:D51"/>
    <mergeCell ref="C42:D42"/>
    <mergeCell ref="C48:D48"/>
    <mergeCell ref="C41:D41"/>
    <mergeCell ref="C44:D44"/>
    <mergeCell ref="C43:D43"/>
    <mergeCell ref="C46:D46"/>
    <mergeCell ref="C45:D45"/>
    <mergeCell ref="C35:D35"/>
    <mergeCell ref="C38:D38"/>
    <mergeCell ref="C37:D37"/>
    <mergeCell ref="C40:D40"/>
    <mergeCell ref="C39:D39"/>
    <mergeCell ref="C36:D36"/>
    <mergeCell ref="C28:D28"/>
    <mergeCell ref="C32:D32"/>
    <mergeCell ref="C31:D31"/>
    <mergeCell ref="C34:D34"/>
    <mergeCell ref="C33:D33"/>
    <mergeCell ref="C30:D30"/>
    <mergeCell ref="C29:D29"/>
    <mergeCell ref="C22:D22"/>
    <mergeCell ref="C25:D25"/>
    <mergeCell ref="C24:D24"/>
    <mergeCell ref="C27:D27"/>
    <mergeCell ref="C26:D26"/>
    <mergeCell ref="C23:D23"/>
    <mergeCell ref="C16:D16"/>
    <mergeCell ref="C19:D19"/>
    <mergeCell ref="C18:D18"/>
    <mergeCell ref="C21:D21"/>
    <mergeCell ref="C20:D20"/>
    <mergeCell ref="C17:D17"/>
    <mergeCell ref="C15:D15"/>
    <mergeCell ref="C14:D14"/>
    <mergeCell ref="B3:D3"/>
    <mergeCell ref="C4:D4"/>
    <mergeCell ref="C6:D6"/>
    <mergeCell ref="C5:D5"/>
    <mergeCell ref="C8:D8"/>
    <mergeCell ref="C10:D10"/>
    <mergeCell ref="D1:M1"/>
    <mergeCell ref="C7:D7"/>
    <mergeCell ref="C9:D9"/>
    <mergeCell ref="C13:D13"/>
    <mergeCell ref="C12:D12"/>
  </mergeCells>
  <pageMargins left="0.62992125984251968" right="0.23622047244094491" top="0.19685039370078741" bottom="3.937007874015748E-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2020-11-13T06:47:32Z</cp:lastPrinted>
  <dcterms:created xsi:type="dcterms:W3CDTF">2020-11-12T15:22:39Z</dcterms:created>
  <dcterms:modified xsi:type="dcterms:W3CDTF">2020-11-13T10:02:37Z</dcterms:modified>
</cp:coreProperties>
</file>