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post\БЮДЖЕТЫ\бюджет 2020\в МЭФ МО\проект решения\"/>
    </mc:Choice>
  </mc:AlternateContent>
  <bookViews>
    <workbookView xWindow="-492" yWindow="-60" windowWidth="15456" windowHeight="10140" activeTab="1"/>
  </bookViews>
  <sheets>
    <sheet name="2020" sheetId="14" r:id="rId1"/>
    <sheet name="2021-2022" sheetId="16" r:id="rId2"/>
  </sheets>
  <definedNames>
    <definedName name="_xlnm.Print_Titles" localSheetId="0">'2020'!$6:$7</definedName>
    <definedName name="_xlnm.Print_Titles" localSheetId="1">'2021-2022'!$6:$7</definedName>
    <definedName name="_xlnm.Print_Area" localSheetId="0">'2020'!$A$1:$C$169</definedName>
    <definedName name="_xlnm.Print_Area" localSheetId="1">'2021-2022'!$A$1:$D$170</definedName>
  </definedNames>
  <calcPr calcId="162913"/>
</workbook>
</file>

<file path=xl/calcChain.xml><?xml version="1.0" encoding="utf-8"?>
<calcChain xmlns="http://schemas.openxmlformats.org/spreadsheetml/2006/main">
  <c r="D162" i="16" l="1"/>
  <c r="D160" i="16" s="1"/>
  <c r="C162" i="16"/>
  <c r="C160" i="16" s="1"/>
  <c r="D155" i="16"/>
  <c r="C155" i="16"/>
  <c r="D151" i="16"/>
  <c r="C151" i="16"/>
  <c r="D137" i="16"/>
  <c r="C137" i="16"/>
  <c r="D134" i="16"/>
  <c r="C134" i="16"/>
  <c r="D104" i="16"/>
  <c r="C104" i="16"/>
  <c r="D99" i="16"/>
  <c r="C99" i="16"/>
  <c r="D97" i="16"/>
  <c r="C97" i="16"/>
  <c r="D94" i="16"/>
  <c r="C94" i="16"/>
  <c r="D89" i="16"/>
  <c r="C89" i="16"/>
  <c r="D83" i="16"/>
  <c r="C83" i="16"/>
  <c r="D81" i="16"/>
  <c r="C81" i="16"/>
  <c r="D76" i="16"/>
  <c r="C76" i="16"/>
  <c r="D69" i="16"/>
  <c r="D67" i="16" s="1"/>
  <c r="C69" i="16"/>
  <c r="C67" i="16" s="1"/>
  <c r="D61" i="16"/>
  <c r="C61" i="16"/>
  <c r="D59" i="16"/>
  <c r="C59" i="16"/>
  <c r="D56" i="16"/>
  <c r="C56" i="16"/>
  <c r="D53" i="16"/>
  <c r="C53" i="16"/>
  <c r="D47" i="16"/>
  <c r="C47" i="16"/>
  <c r="D43" i="16"/>
  <c r="C43" i="16"/>
  <c r="D40" i="16"/>
  <c r="C40" i="16"/>
  <c r="D33" i="16"/>
  <c r="C33" i="16"/>
  <c r="D27" i="16"/>
  <c r="C27" i="16"/>
  <c r="D24" i="16"/>
  <c r="D22" i="16" s="1"/>
  <c r="C24" i="16"/>
  <c r="C22" i="16"/>
  <c r="D17" i="16"/>
  <c r="C17" i="16"/>
  <c r="D15" i="16"/>
  <c r="C15" i="16"/>
  <c r="D10" i="16"/>
  <c r="D9" i="16" s="1"/>
  <c r="C10" i="16"/>
  <c r="C9" i="16" s="1"/>
  <c r="C78" i="16" l="1"/>
  <c r="C31" i="16"/>
  <c r="C133" i="16"/>
  <c r="C52" i="16"/>
  <c r="C45" i="16" s="1"/>
  <c r="D52" i="16"/>
  <c r="D45" i="16" s="1"/>
  <c r="D8" i="16" s="1"/>
  <c r="D133" i="16"/>
  <c r="D31" i="16"/>
  <c r="D78" i="16"/>
  <c r="C97" i="14"/>
  <c r="C94" i="14"/>
  <c r="C24" i="14"/>
  <c r="C47" i="14"/>
  <c r="C162" i="14"/>
  <c r="C160" i="14" s="1"/>
  <c r="C155" i="14"/>
  <c r="C151" i="14"/>
  <c r="C137" i="14"/>
  <c r="C134" i="14"/>
  <c r="C104" i="14"/>
  <c r="C99" i="14"/>
  <c r="C89" i="14"/>
  <c r="C83" i="14"/>
  <c r="C81" i="14"/>
  <c r="C80" i="14"/>
  <c r="C8" i="16" l="1"/>
  <c r="C74" i="16"/>
  <c r="C168" i="16" s="1"/>
  <c r="C75" i="16"/>
  <c r="D74" i="16"/>
  <c r="D168" i="16" s="1"/>
  <c r="D75" i="16"/>
  <c r="C78" i="14"/>
  <c r="C133" i="14"/>
  <c r="C10" i="14"/>
  <c r="C9" i="14" s="1"/>
  <c r="C15" i="14"/>
  <c r="C17" i="14"/>
  <c r="C22" i="14"/>
  <c r="C27" i="14"/>
  <c r="C33" i="14"/>
  <c r="C40" i="14"/>
  <c r="C43" i="14"/>
  <c r="C53" i="14"/>
  <c r="C56" i="14"/>
  <c r="C59" i="14"/>
  <c r="C61" i="14"/>
  <c r="C69" i="14"/>
  <c r="C67" i="14" s="1"/>
  <c r="C76" i="14"/>
  <c r="C31" i="14" l="1"/>
  <c r="C74" i="14"/>
  <c r="C75" i="14"/>
  <c r="C52" i="14"/>
  <c r="C45" i="14" s="1"/>
  <c r="C8" i="14" l="1"/>
  <c r="C168" i="14"/>
</calcChain>
</file>

<file path=xl/sharedStrings.xml><?xml version="1.0" encoding="utf-8"?>
<sst xmlns="http://schemas.openxmlformats.org/spreadsheetml/2006/main" count="522" uniqueCount="258">
  <si>
    <t>Сумма</t>
  </si>
  <si>
    <t>2020 год</t>
  </si>
  <si>
    <t>тыс.руб.</t>
  </si>
  <si>
    <t>Код бюджетной классификации Российской Федерации</t>
  </si>
  <si>
    <t>2021 год</t>
  </si>
  <si>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</si>
  <si>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</si>
  <si>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</si>
  <si>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</si>
  <si>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</si>
  <si>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</si>
  <si>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</si>
  <si>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Прочие межбюджетные трансферты, передаваемые бюджетам городских округов</t>
  </si>
  <si>
    <t>000 2 02 49999 04 0000 150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</si>
  <si>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</si>
  <si>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000 2 02 45160 04 0000 150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</si>
  <si>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</si>
  <si>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</si>
  <si>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</si>
  <si>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</si>
  <si>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</si>
  <si>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</si>
  <si>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</si>
  <si>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</si>
  <si>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</si>
  <si>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000 2 02 30029 04 0000 150</t>
  </si>
  <si>
    <t xml:space="preserve"> - на осуществление государственных полномочий в соответствии с Законом Московской области № 107/2014-ОЗ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</si>
  <si>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</si>
  <si>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</si>
  <si>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</t>
  </si>
  <si>
    <t xml:space="preserve"> - по организации проведения мероприятий по отлову и содержанию безнадзорных животных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</si>
  <si>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</si>
  <si>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</si>
  <si>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</si>
  <si>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</si>
  <si>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</si>
  <si>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</si>
  <si>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</si>
  <si>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</si>
  <si>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предоставление доступа к электронным сервисам цифровой инфраструктуры в сфере жилищно-коммунального хозяйства</t>
  </si>
  <si>
    <t xml:space="preserve"> - на ремонт подъездов в многоквартирных домах</t>
  </si>
  <si>
    <t xml:space="preserve"> - на мероприятия по организации отдыха детей в каникулярное время 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</si>
  <si>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</si>
  <si>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</si>
  <si>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</si>
  <si>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>Прочие субсидии бюджетам городских округов</t>
  </si>
  <si>
    <t>000 2 02 29999 04 0000 150</t>
  </si>
  <si>
    <t>000 2 02 25567 04 0000 150</t>
  </si>
  <si>
    <t>000 2 02 25555 04 0000 150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</si>
  <si>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</si>
  <si>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</si>
  <si>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</si>
  <si>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</si>
  <si>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</si>
  <si>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</si>
  <si>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</si>
  <si>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000 2 02 27112 04 0003 150</t>
  </si>
  <si>
    <t>000 2 02 27112 04 0002 150</t>
  </si>
  <si>
    <t>000 2 02 27112 04 0001 150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</si>
  <si>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</si>
  <si>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000 2 02 27112 04 0000 150</t>
  </si>
  <si>
    <t>СУБСИДИИ БЮДЖЕТАМ БЮДЖЕТНОЙ СИСТЕМЫ РОССИЙСКОЙ ФЕДЕРАЦИИ (МЕЖБЮДЖЕТНЫЕ СУБСИДИИ)</t>
  </si>
  <si>
    <t>000 2 02 20000 00 0000 150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</si>
  <si>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</si>
  <si>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</si>
  <si>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</si>
  <si>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</si>
  <si>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</si>
  <si>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</si>
  <si>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</si>
  <si>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</si>
  <si>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</si>
  <si>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</si>
  <si>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Поступления по плате за установку и эксплуатацию рекламной конструкции на земельном участке, здании или ином недвижимом имуществе, находящемся в собственности ГО Ступино МО</t>
  </si>
  <si>
    <t>000 1 17 05040 04 0009 180</t>
  </si>
  <si>
    <t>Поступления по плате за размещение нестационарных торговых объектов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</si>
  <si>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</si>
  <si>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</si>
  <si>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</si>
  <si>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</si>
  <si>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</si>
  <si>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</si>
  <si>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</si>
  <si>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</si>
  <si>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</si>
  <si>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</si>
  <si>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</si>
  <si>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</si>
  <si>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</si>
  <si>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</si>
  <si>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</si>
  <si>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</si>
  <si>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</si>
  <si>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</si>
  <si>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</si>
  <si>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</si>
  <si>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</si>
  <si>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 xml:space="preserve">Прочие доходы от компенсации затрат бюджетов городских округов (родительская плата в ДДО) </t>
  </si>
  <si>
    <t>000 1 13 02994 04 0000 130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</si>
  <si>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</si>
  <si>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</si>
  <si>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</si>
  <si>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</si>
  <si>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>компенсация расходов по содержанию помещения</t>
  </si>
  <si>
    <t>Прочие доходы от компенсации затрат бюджетов городских округов</t>
  </si>
  <si>
    <t xml:space="preserve">доходы от платных услуг, оказываемых казенными учреждениями </t>
  </si>
  <si>
    <t>000 1 13 01994 04 0000 130</t>
  </si>
  <si>
    <t>доходы от платных услуг, оказываемых казенными учреждениями (МКУ «МФЦ")</t>
  </si>
  <si>
    <t>доходы от платных услуг, оказываемых казенными учреждениями (МКУ «Аварийно-спасательная служба»)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</si>
  <si>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</si>
  <si>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</si>
  <si>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</si>
  <si>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И КОМПЕНСАЦИИ ЗАТРАТ ГОСУДАРСТВА</t>
  </si>
  <si>
    <t>000 1 13 00000 00 0000 000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</si>
  <si>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</si>
  <si>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</si>
  <si>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</si>
  <si>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</si>
  <si>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</si>
  <si>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</si>
  <si>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</si>
  <si>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</si>
  <si>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</si>
  <si>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</si>
  <si>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</si>
  <si>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</si>
  <si>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</si>
  <si>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</si>
  <si>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</si>
  <si>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</si>
  <si>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</si>
  <si>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</si>
  <si>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</si>
  <si>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</si>
  <si>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Проценты, полученные от предоставления бюджетных кредитов внутри страны</t>
  </si>
  <si>
    <t>000 1 11 03000 00 0000 120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</si>
  <si>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</si>
  <si>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</si>
  <si>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</si>
  <si>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</si>
  <si>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</si>
  <si>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</si>
  <si>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</si>
  <si>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</si>
  <si>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</si>
  <si>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</si>
  <si>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</si>
  <si>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</si>
  <si>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</si>
  <si>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</si>
  <si>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</si>
  <si>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</si>
  <si>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</si>
  <si>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</si>
  <si>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</si>
  <si>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</si>
  <si>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</si>
  <si>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</si>
  <si>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</si>
  <si>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</si>
  <si>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</si>
  <si>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</si>
  <si>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</si>
  <si>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</si>
  <si>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</si>
  <si>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</si>
  <si>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r>
  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</t>
    </r>
    <r>
      <rPr>
        <i/>
        <vertAlign val="superscript"/>
        <sz val="10"/>
        <rFont val="Arial Narrow"/>
        <family val="2"/>
        <charset val="204"/>
      </rPr>
      <t xml:space="preserve">1 </t>
    </r>
    <r>
      <rPr>
        <i/>
        <sz val="10"/>
        <rFont val="Arial Narrow"/>
        <family val="2"/>
        <charset val="204"/>
      </rPr>
      <t>Налогового кодекса Российской Федерации</t>
    </r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</si>
  <si>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</si>
  <si>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</si>
  <si>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</si>
  <si>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</si>
  <si>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</si>
  <si>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i/>
        <vertAlign val="superscript"/>
        <sz val="10"/>
        <rFont val="Arial Narrow"/>
        <family val="2"/>
        <charset val="204"/>
      </rPr>
      <t>1</t>
    </r>
    <r>
      <rPr>
        <i/>
        <sz val="10"/>
        <rFont val="Arial Narrow"/>
        <family val="2"/>
        <charset val="204"/>
      </rPr>
      <t xml:space="preserve"> и 228 Налогового кодекса Российской Федерации</t>
    </r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</si>
  <si>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</si>
  <si>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</si>
  <si>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</si>
  <si>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</si>
  <si>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</si>
  <si>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</si>
  <si>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</si>
  <si>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 xml:space="preserve">Наименование доходов </t>
  </si>
  <si>
    <t>2022 год</t>
  </si>
  <si>
    <t>000 2 02 25016 04 0000 150</t>
  </si>
  <si>
    <r>
      <t>Субсидии бюджетам городских округов на мероприятия федеральной целевой программы "Развитие водохозяйственного комплекса Российской Федерации в 2012 - 2020 годах"</t>
    </r>
    <r>
      <rPr>
        <i/>
        <sz val="10"/>
        <rFont val="Arial Narrow"/>
        <family val="2"/>
        <charset val="204"/>
      </rPr>
      <t xml:space="preserve"> </t>
    </r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</si>
  <si>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</si>
  <si>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</si>
  <si>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(физическая культура и спорт)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</si>
  <si>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(культура)</t>
  </si>
  <si>
    <t>000 2 02 25097 04 0000 150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</si>
  <si>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</si>
  <si>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000 2 02 25169 04 0000 150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</si>
  <si>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</si>
  <si>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000 2 02 25210 04 0000 150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</si>
  <si>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</si>
  <si>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 -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</si>
  <si>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</si>
  <si>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000 2 02 25242 04 0000 150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</si>
  <si>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</si>
  <si>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Субсидии бюджетам городских округов на реализацию программ формирования современной городской среды</t>
  </si>
  <si>
    <t xml:space="preserve"> - в части благоустройства общественных территорий</t>
  </si>
  <si>
    <t>Субсидии бюджетам городских округов на обеспечение устойчивого развития сельских территорий</t>
  </si>
  <si>
    <t xml:space="preserve"> - на улучшение жилищных условий граждан, проживающих на сельских территориях</t>
  </si>
  <si>
    <t xml:space="preserve"> - на капитальные вложения в общеобразовательные организации в целях поддержания односменного режима обучения</t>
  </si>
  <si>
    <t>000 2 02 27112 04 0011 150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</si>
  <si>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</si>
  <si>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</si>
  <si>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</si>
  <si>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 xml:space="preserve"> - на мероприятия по приобретению музыкальных инструментов для муниципальных организаций дополнительного образования сферы культуры Московской области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</si>
  <si>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</si>
  <si>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 xml:space="preserve"> - на проектирование сетей газификации в сельской местности</t>
  </si>
  <si>
    <t xml:space="preserve"> - на капитальные вложения в объекты общего образования </t>
  </si>
  <si>
    <t xml:space="preserve"> - на строительство (реконструкцию) муниципальных стадионов</t>
  </si>
  <si>
    <t xml:space="preserve"> - на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  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</si>
  <si>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</si>
  <si>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</si>
  <si>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</si>
  <si>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 xml:space="preserve"> - на устройство и капитальный ремонт электросетевого хозяйства, систем наружного освещения в рамках реализации приоритетного проекта «Светлый город»</t>
  </si>
  <si>
    <t xml:space="preserve"> - на строительство (реконструкцию) объектов культуры</t>
  </si>
  <si>
    <t xml:space="preserve"> - на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</si>
  <si>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 xml:space="preserve"> - на приобретение коммунальной техники</t>
  </si>
  <si>
    <t xml:space="preserve"> - на создание новых и (или) благоустройство существующих парков культуры и отдыха</t>
  </si>
  <si>
    <t xml:space="preserve"> - на проектирование и строительство дошкольных образовательных организаций</t>
  </si>
  <si>
    <t xml:space="preserve"> - на реализацию мероприятий по улучшению жилищных условий многодетных семей</t>
  </si>
  <si>
    <t xml:space="preserve"> - на мероприятия по проведению капитального ремонта в муниципальных общеобразовательных организациях в Московской области</t>
  </si>
  <si>
    <t xml:space="preserve"> - на рекультивацию полигонов твёрдых коммунальных отходов 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</si>
  <si>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</si>
  <si>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 xml:space="preserve"> - на обеспечение переданных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</si>
  <si>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осуществление государственных полномочий Московской области в области земельных отношений</t>
  </si>
  <si>
    <t xml:space="preserve"> - на осуществление переданных государственных полномочий Московской области по транспортировке умерших в морг, включая погрузоразгрузочные работы, с мет обнаружения или происшествия для производства судебно - медицинской экспертизы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</si>
  <si>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</si>
  <si>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</si>
  <si>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 - на проведение Всероссийской переписи населения 2020 года</t>
  </si>
  <si>
    <t xml:space="preserve"> - на осуществление переданных полномочий Московской области по оформлению в собственность Московской области сибиреязвенных скотомогильников, по обустройству и содержанию сибиреязвенных скотомогильников</t>
  </si>
  <si>
    <t>000 2 02 35176 04 0000 150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</si>
  <si>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</si>
  <si>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</si>
  <si>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</si>
  <si>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обеспечение полноценным питанием беременных женщин, кормящих матерей, а также детей в возрасте до трех лет </t>
  </si>
  <si>
    <t xml:space="preserve"> - на 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</si>
  <si>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реализацию проектов государственно-частного партнерства в жилищно-коммунальном хозяйстве в сфере теплоснабжения</t>
  </si>
  <si>
    <t xml:space="preserve"> - на создание центров образования цифрового и гуманитарного профилей</t>
  </si>
  <si>
    <t>Поступления по плате за наем жилых помещений, находящихся в собственности муниципальных образований (плата за наем жилых помещений)</t>
  </si>
  <si>
    <t>Поступления по плате за наем жилых помещений, находящихся в собственности муниципальных образований (плата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</si>
  <si>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доходы от платных услуг, оказываемых казенными учреждениями (ГУ арх-ры и градостр -ва МО)</t>
  </si>
  <si>
    <t>000 1 13 02994 04 0007 130</t>
  </si>
  <si>
    <t>000 1 06 06032 04 0000 110</t>
  </si>
  <si>
    <t>Земельный налог с организаций, обладающих земельным участком, расположенным в границах городских округов</t>
  </si>
  <si>
    <t>000 1 06 06042 04 0000 110</t>
  </si>
  <si>
    <t>Земельный налог с физических лиц, обладающих земельным участком, расположенным в границах городских округов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</si>
  <si>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(министерство образования)</t>
  </si>
  <si>
    <t>000 1 11 09044 04 0014 120</t>
  </si>
  <si>
    <t>000 1 13 02994 04 0012 130</t>
  </si>
  <si>
    <t xml:space="preserve">возврат остатков (мун. задания "4") </t>
  </si>
  <si>
    <t>000 1 13 02994 04 0013 130</t>
  </si>
  <si>
    <t xml:space="preserve">Поступления доходов в бюджет городского округа Ступино Московской области на 2020 год </t>
  </si>
  <si>
    <t>Поступления доходов в бюджет городского округа Ступино Московской области на плановый период 2021-2022 годов</t>
  </si>
  <si>
    <t>Приложение 1
к решению Совета депутатов 
городского округа Ступино Московской области
"О бюджете городского округа Ступино Московской области
на 2020 год и на плановый период 2021-2022 годов"
от "___"__________2019г №_______________</t>
  </si>
  <si>
    <t>Приложение 2
к решению Совета депутатов 
городского округа Ступино Московской области
"О бюджете городского округа Ступино Московской области
на 2020 год и на плановый период 2021-2022 годов"
от "___"__________2019г №_______________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</si>
</sst>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#,##0.0"/>
  </numFmts>
  <fonts count="13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1"/>
      <color indexed="8"/>
      <name val="Calibri"/>
      <family val="2"/>
      <scheme val="minor"/>
    </font>
    <font>
      <i/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i/>
      <vertAlign val="superscript"/>
      <sz val="10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7" fillId="0" borderId="0"/>
  </cellStyleXfs>
  <cellXfs count="55">
    <xf numFmtId="0" fontId="0" fillId="0" borderId="0" xfId="0"/>
    <xf numFmtId="0" fontId="6" fillId="0" borderId="0" xfId="2" applyFont="1" applyFill="1" applyAlignment="1">
      <alignment vertical="center"/>
    </xf>
    <xf numFmtId="1" fontId="6" fillId="0" borderId="4" xfId="2" applyNumberFormat="1" applyFont="1" applyFill="1" applyBorder="1" applyAlignment="1" applyProtection="1">
      <alignment horizontal="center" vertical="center" wrapText="1"/>
    </xf>
    <xf numFmtId="1" fontId="5" fillId="0" borderId="1" xfId="2" applyNumberFormat="1" applyFont="1" applyFill="1" applyBorder="1" applyAlignment="1" applyProtection="1">
      <alignment horizontal="center" vertical="center" wrapText="1"/>
    </xf>
    <xf numFmtId="0" fontId="8" fillId="0" borderId="0" xfId="2" applyFont="1" applyFill="1" applyAlignment="1">
      <alignment vertical="center"/>
    </xf>
    <xf numFmtId="0" fontId="8" fillId="0" borderId="1" xfId="2" applyNumberFormat="1" applyFont="1" applyFill="1" applyBorder="1" applyAlignment="1" applyProtection="1">
      <alignment horizontal="left" vertical="center" wrapText="1" indent="2"/>
    </xf>
    <xf numFmtId="1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2" xfId="2" applyFont="1" applyFill="1" applyBorder="1" applyAlignment="1">
      <alignment horizontal="left" vertical="center" wrapText="1" indent="1"/>
    </xf>
    <xf numFmtId="0" fontId="5" fillId="0" borderId="0" xfId="2" applyFont="1" applyFill="1" applyAlignment="1">
      <alignment vertical="center"/>
    </xf>
    <xf numFmtId="1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left" vertical="center" wrapText="1" indent="1"/>
    </xf>
    <xf numFmtId="0" fontId="9" fillId="0" borderId="0" xfId="2" applyFont="1" applyFill="1" applyAlignment="1">
      <alignment vertical="center"/>
    </xf>
    <xf numFmtId="0" fontId="6" fillId="0" borderId="1" xfId="2" applyNumberFormat="1" applyFont="1" applyFill="1" applyBorder="1" applyAlignment="1" applyProtection="1">
      <alignment horizontal="left" vertical="center" wrapText="1"/>
    </xf>
    <xf numFmtId="0" fontId="5" fillId="0" borderId="1" xfId="2" applyNumberFormat="1" applyFont="1" applyFill="1" applyBorder="1" applyAlignment="1" applyProtection="1">
      <alignment horizontal="left" vertical="center" wrapText="1" indent="1"/>
    </xf>
    <xf numFmtId="1" fontId="5" fillId="0" borderId="1" xfId="4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left" vertical="center" wrapText="1" indent="2"/>
    </xf>
    <xf numFmtId="0" fontId="5" fillId="0" borderId="1" xfId="4" applyNumberFormat="1" applyFont="1" applyFill="1" applyBorder="1" applyAlignment="1" applyProtection="1">
      <alignment horizontal="left" vertical="center" wrapText="1" indent="1"/>
    </xf>
    <xf numFmtId="0" fontId="6" fillId="0" borderId="1" xfId="4" applyNumberFormat="1" applyFont="1" applyFill="1" applyBorder="1" applyAlignment="1" applyProtection="1">
      <alignment horizontal="left" vertical="center" wrapText="1" indent="1"/>
    </xf>
    <xf numFmtId="1" fontId="6" fillId="0" borderId="1" xfId="4" applyNumberFormat="1" applyFont="1" applyFill="1" applyBorder="1" applyAlignment="1" applyProtection="1">
      <alignment horizontal="center" vertical="center" wrapText="1"/>
    </xf>
    <xf numFmtId="0" fontId="6" fillId="0" borderId="0" xfId="2" applyFont="1" applyFill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Border="1" applyAlignment="1">
      <alignment vertical="center" wrapText="1"/>
    </xf>
    <xf numFmtId="0" fontId="5" fillId="0" borderId="2" xfId="2" applyFont="1" applyFill="1" applyBorder="1" applyAlignment="1">
      <alignment horizontal="left" vertical="center" wrapText="1" indent="1"/>
    </xf>
    <xf numFmtId="164" fontId="6" fillId="0" borderId="1" xfId="3" applyNumberFormat="1" applyFont="1" applyFill="1" applyBorder="1" applyAlignment="1" applyProtection="1">
      <alignment horizontal="center" vertical="center"/>
    </xf>
    <xf numFmtId="164" fontId="5" fillId="0" borderId="1" xfId="3" applyNumberFormat="1" applyFont="1" applyFill="1" applyBorder="1" applyAlignment="1" applyProtection="1">
      <alignment horizontal="center" vertical="center"/>
    </xf>
    <xf numFmtId="164" fontId="8" fillId="0" borderId="1" xfId="3" applyNumberFormat="1" applyFont="1" applyFill="1" applyBorder="1" applyAlignment="1" applyProtection="1">
      <alignment horizontal="center" vertical="center"/>
    </xf>
    <xf numFmtId="164" fontId="6" fillId="0" borderId="1" xfId="3" applyNumberFormat="1" applyFont="1" applyFill="1" applyBorder="1" applyAlignment="1">
      <alignment horizontal="center" vertical="center"/>
    </xf>
    <xf numFmtId="164" fontId="5" fillId="0" borderId="1" xfId="3" applyNumberFormat="1" applyFont="1" applyFill="1" applyBorder="1" applyAlignment="1">
      <alignment horizontal="center" vertical="center"/>
    </xf>
    <xf numFmtId="164" fontId="8" fillId="0" borderId="1" xfId="3" applyNumberFormat="1" applyFont="1" applyFill="1" applyBorder="1" applyAlignment="1">
      <alignment horizontal="center" vertical="center"/>
    </xf>
    <xf numFmtId="164" fontId="5" fillId="0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>
      <alignment horizontal="left" vertical="center" wrapText="1" indent="1"/>
    </xf>
    <xf numFmtId="164" fontId="8" fillId="0" borderId="1" xfId="3" applyNumberFormat="1" applyFont="1" applyFill="1" applyBorder="1" applyAlignment="1" applyProtection="1">
      <alignment horizontal="center" vertical="center"/>
      <protection locked="0"/>
    </xf>
    <xf numFmtId="0" fontId="8" fillId="0" borderId="1" xfId="2" applyNumberFormat="1" applyFont="1" applyFill="1" applyBorder="1" applyAlignment="1" applyProtection="1">
      <alignment horizontal="left" vertical="center" wrapText="1" indent="3"/>
    </xf>
    <xf numFmtId="164" fontId="6" fillId="0" borderId="0" xfId="2" applyNumberFormat="1" applyFont="1" applyFill="1" applyAlignment="1">
      <alignment vertical="center"/>
    </xf>
    <xf numFmtId="164" fontId="5" fillId="0" borderId="0" xfId="2" applyNumberFormat="1" applyFont="1" applyFill="1" applyAlignment="1">
      <alignment vertical="center"/>
    </xf>
    <xf numFmtId="164" fontId="5" fillId="0" borderId="0" xfId="2" applyNumberFormat="1" applyFont="1" applyFill="1" applyAlignment="1">
      <alignment vertical="center" wrapText="1"/>
    </xf>
    <xf numFmtId="164" fontId="6" fillId="0" borderId="0" xfId="2" applyNumberFormat="1" applyFont="1" applyFill="1" applyAlignment="1">
      <alignment horizontal="center" vertical="center" wrapText="1"/>
    </xf>
    <xf numFmtId="164" fontId="5" fillId="0" borderId="0" xfId="2" applyNumberFormat="1" applyFont="1" applyFill="1" applyAlignment="1">
      <alignment horizontal="right" vertical="center"/>
    </xf>
    <xf numFmtId="0" fontId="11" fillId="0" borderId="0" xfId="2" applyFont="1" applyFill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5" fillId="0" borderId="0" xfId="2" applyFont="1" applyFill="1" applyAlignment="1">
      <alignment horizontal="right" vertical="center" wrapText="1"/>
    </xf>
    <xf numFmtId="0" fontId="6" fillId="0" borderId="0" xfId="2" applyFont="1" applyFill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0" fontId="12" fillId="0" borderId="0" xfId="2" applyFont="1" applyFill="1" applyAlignment="1">
      <alignment vertical="center" wrapText="1"/>
    </xf>
    <xf numFmtId="0" fontId="12" fillId="0" borderId="0" xfId="2" applyFont="1" applyFill="1" applyAlignment="1">
      <alignment horizontal="center" vertical="center"/>
    </xf>
    <xf numFmtId="0" fontId="12" fillId="0" borderId="0" xfId="2" applyFont="1" applyFill="1" applyAlignment="1">
      <alignment vertical="center"/>
    </xf>
    <xf numFmtId="0" fontId="12" fillId="0" borderId="0" xfId="2" applyFont="1" applyFill="1" applyAlignment="1">
      <alignment horizontal="right" vertical="center" wrapText="1"/>
    </xf>
    <xf numFmtId="0" fontId="5" fillId="0" borderId="0" xfId="2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2" applyFont="1" applyFill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0" fontId="12" fillId="0" borderId="0" xfId="2" applyFont="1" applyFill="1" applyAlignment="1">
      <alignment horizontal="right" vertical="center" wrapText="1"/>
    </xf>
  </cellXfs>
  <cellStyles count="7">
    <cellStyle name="Обычный" xfId="0" builtinId="0"/>
    <cellStyle name="Обычный 2" xfId="4"/>
    <cellStyle name="Обычный 3" xfId="1"/>
    <cellStyle name="Обычный 4" xfId="5"/>
    <cellStyle name="Обычный 5" xfId="6"/>
    <cellStyle name="Обычный_Прил 1_Доходы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8"/>
  <sheetViews>
    <sheetView view="pageBreakPreview" zoomScaleNormal="100" zoomScaleSheetLayoutView="100" workbookViewId="0">
      <selection activeCell="B1" sqref="B1:C1"/>
    </sheetView>
  </sheetViews>
  <sheetFormatPr defaultColWidth="9.109375" defaultRowHeight="5.7" customHeight="1" x14ac:dyDescent="0.25"/>
  <cols>
    <col min="1" max="1" width="21.33203125" style="20" customWidth="1"/>
    <col min="2" max="2" width="77.44140625" style="20" customWidth="1"/>
    <col min="3" max="3" width="11.5546875" style="36" customWidth="1"/>
    <col min="4" max="4" width="10.6640625" style="21" customWidth="1"/>
    <col min="5" max="5" width="11.33203125" style="8" customWidth="1"/>
    <col min="6" max="16384" width="9.109375" style="8"/>
  </cols>
  <sheetData>
    <row r="1" spans="1:4" ht="81" customHeight="1" x14ac:dyDescent="0.25">
      <c r="B1" s="48" t="s">
        <v>256</v>
      </c>
      <c r="C1" s="49"/>
      <c r="D1" s="8"/>
    </row>
    <row r="2" spans="1:4" ht="12" customHeight="1" x14ac:dyDescent="0.25">
      <c r="B2" s="41"/>
      <c r="C2" s="41"/>
      <c r="D2" s="8"/>
    </row>
    <row r="3" spans="1:4" s="40" customFormat="1" ht="15" customHeight="1" x14ac:dyDescent="0.25">
      <c r="A3" s="50" t="s">
        <v>254</v>
      </c>
      <c r="B3" s="50"/>
      <c r="C3" s="50"/>
    </row>
    <row r="4" spans="1:4" ht="13.5" customHeight="1" x14ac:dyDescent="0.25">
      <c r="A4" s="42"/>
      <c r="B4" s="42"/>
      <c r="C4" s="37"/>
    </row>
    <row r="5" spans="1:4" ht="13.5" customHeight="1" x14ac:dyDescent="0.25">
      <c r="A5" s="22"/>
      <c r="B5" s="22"/>
      <c r="C5" s="38" t="s">
        <v>2</v>
      </c>
    </row>
    <row r="6" spans="1:4" s="19" customFormat="1" ht="21" customHeight="1" x14ac:dyDescent="0.25">
      <c r="A6" s="51" t="s">
        <v>3</v>
      </c>
      <c r="B6" s="51" t="s">
        <v>180</v>
      </c>
      <c r="C6" s="53" t="s">
        <v>1</v>
      </c>
    </row>
    <row r="7" spans="1:4" s="19" customFormat="1" ht="21" customHeight="1" x14ac:dyDescent="0.25">
      <c r="A7" s="52"/>
      <c r="B7" s="52"/>
      <c r="C7" s="53"/>
    </row>
    <row r="8" spans="1:4" s="1" customFormat="1" ht="23.25" customHeight="1" x14ac:dyDescent="0.25">
      <c r="A8" s="9" t="s">
        <v>179</v>
      </c>
      <c r="B8" s="12" t="s">
        <v>178</v>
      </c>
      <c r="C8" s="24">
        <f>C9+C15+C17+C22+C27+C30+C31+C43+C45+C61+C66+C67</f>
        <v>3141279.406</v>
      </c>
    </row>
    <row r="9" spans="1:4" s="1" customFormat="1" ht="21.75" customHeight="1" x14ac:dyDescent="0.25">
      <c r="A9" s="9" t="s">
        <v>177</v>
      </c>
      <c r="B9" s="10" t="s">
        <v>176</v>
      </c>
      <c r="C9" s="24">
        <f>C10</f>
        <v>1916350</v>
      </c>
    </row>
    <row r="10" spans="1:4" ht="21" customHeight="1" x14ac:dyDescent="0.25">
      <c r="A10" s="3" t="s">
        <v>175</v>
      </c>
      <c r="B10" s="13" t="s">
        <v>174</v>
      </c>
      <c r="C10" s="25">
        <f>SUM(C11:C14)</f>
        <v>1916350</v>
      </c>
      <c r="D10" s="8"/>
    </row>
    <row r="11" spans="1:4" s="4" customFormat="1" ht="45.75" hidden="1" customHeight="1" x14ac:dyDescent="0.25">
      <c r="A11" s="6" t="s">
        <v>173</v>
      </c>
      <c r="B11" s="5" t="s">
        <v>172</v>
      </c>
      <c r="C11" s="26">
        <v>1876550</v>
      </c>
    </row>
    <row r="12" spans="1:4" s="4" customFormat="1" ht="71.25" hidden="1" customHeight="1" x14ac:dyDescent="0.25">
      <c r="A12" s="6" t="s">
        <v>171</v>
      </c>
      <c r="B12" s="5" t="s">
        <v>170</v>
      </c>
      <c r="C12" s="26">
        <v>6800</v>
      </c>
    </row>
    <row r="13" spans="1:4" s="4" customFormat="1" ht="33" hidden="1" customHeight="1" x14ac:dyDescent="0.25">
      <c r="A13" s="6" t="s">
        <v>169</v>
      </c>
      <c r="B13" s="5" t="s">
        <v>168</v>
      </c>
      <c r="C13" s="26">
        <v>13600</v>
      </c>
    </row>
    <row r="14" spans="1:4" s="4" customFormat="1" ht="60.75" hidden="1" customHeight="1" x14ac:dyDescent="0.25">
      <c r="A14" s="6" t="s">
        <v>167</v>
      </c>
      <c r="B14" s="5" t="s">
        <v>166</v>
      </c>
      <c r="C14" s="26">
        <v>19400</v>
      </c>
    </row>
    <row r="15" spans="1:4" s="1" customFormat="1" ht="29.25" customHeight="1" x14ac:dyDescent="0.25">
      <c r="A15" s="18" t="s">
        <v>165</v>
      </c>
      <c r="B15" s="17" t="s">
        <v>164</v>
      </c>
      <c r="C15" s="24">
        <f>C16</f>
        <v>104452.9</v>
      </c>
    </row>
    <row r="16" spans="1:4" ht="21.75" customHeight="1" x14ac:dyDescent="0.25">
      <c r="A16" s="3" t="s">
        <v>163</v>
      </c>
      <c r="B16" s="13" t="s">
        <v>162</v>
      </c>
      <c r="C16" s="25">
        <v>104452.9</v>
      </c>
      <c r="D16" s="8"/>
    </row>
    <row r="17" spans="1:4" s="1" customFormat="1" ht="20.25" customHeight="1" x14ac:dyDescent="0.25">
      <c r="A17" s="9" t="s">
        <v>161</v>
      </c>
      <c r="B17" s="10" t="s">
        <v>160</v>
      </c>
      <c r="C17" s="24">
        <f>C18+C19+C20+C21</f>
        <v>269210</v>
      </c>
    </row>
    <row r="18" spans="1:4" ht="21" customHeight="1" x14ac:dyDescent="0.25">
      <c r="A18" s="3" t="s">
        <v>159</v>
      </c>
      <c r="B18" s="13" t="s">
        <v>158</v>
      </c>
      <c r="C18" s="25">
        <v>181080</v>
      </c>
      <c r="D18" s="8"/>
    </row>
    <row r="19" spans="1:4" ht="21" customHeight="1" x14ac:dyDescent="0.25">
      <c r="A19" s="3" t="s">
        <v>157</v>
      </c>
      <c r="B19" s="13" t="s">
        <v>156</v>
      </c>
      <c r="C19" s="25">
        <v>68130</v>
      </c>
      <c r="D19" s="8"/>
    </row>
    <row r="20" spans="1:4" ht="21" hidden="1" customHeight="1" x14ac:dyDescent="0.25">
      <c r="A20" s="3" t="s">
        <v>155</v>
      </c>
      <c r="B20" s="13" t="s">
        <v>154</v>
      </c>
      <c r="C20" s="25">
        <v>0</v>
      </c>
      <c r="D20" s="8"/>
    </row>
    <row r="21" spans="1:4" ht="21" customHeight="1" x14ac:dyDescent="0.25">
      <c r="A21" s="3" t="s">
        <v>153</v>
      </c>
      <c r="B21" s="13" t="s">
        <v>152</v>
      </c>
      <c r="C21" s="25">
        <v>20000</v>
      </c>
      <c r="D21" s="8"/>
    </row>
    <row r="22" spans="1:4" s="1" customFormat="1" ht="22.5" customHeight="1" x14ac:dyDescent="0.25">
      <c r="A22" s="9" t="s">
        <v>151</v>
      </c>
      <c r="B22" s="10" t="s">
        <v>150</v>
      </c>
      <c r="C22" s="24">
        <f>SUM(C23:C24)</f>
        <v>518930</v>
      </c>
    </row>
    <row r="23" spans="1:4" ht="21" customHeight="1" x14ac:dyDescent="0.25">
      <c r="A23" s="3" t="s">
        <v>149</v>
      </c>
      <c r="B23" s="13" t="s">
        <v>148</v>
      </c>
      <c r="C23" s="25">
        <v>68930</v>
      </c>
      <c r="D23" s="8"/>
    </row>
    <row r="24" spans="1:4" ht="21" customHeight="1" x14ac:dyDescent="0.25">
      <c r="A24" s="3" t="s">
        <v>147</v>
      </c>
      <c r="B24" s="13" t="s">
        <v>146</v>
      </c>
      <c r="C24" s="25">
        <f>C25+C26</f>
        <v>450000</v>
      </c>
      <c r="D24" s="8"/>
    </row>
    <row r="25" spans="1:4" s="4" customFormat="1" ht="30" hidden="1" customHeight="1" x14ac:dyDescent="0.25">
      <c r="A25" s="6" t="s">
        <v>245</v>
      </c>
      <c r="B25" s="5" t="s">
        <v>246</v>
      </c>
      <c r="C25" s="26">
        <v>240000</v>
      </c>
    </row>
    <row r="26" spans="1:4" s="4" customFormat="1" ht="30" hidden="1" customHeight="1" x14ac:dyDescent="0.25">
      <c r="A26" s="6" t="s">
        <v>247</v>
      </c>
      <c r="B26" s="5" t="s">
        <v>248</v>
      </c>
      <c r="C26" s="26">
        <v>210000</v>
      </c>
    </row>
    <row r="27" spans="1:4" s="1" customFormat="1" ht="21" customHeight="1" x14ac:dyDescent="0.25">
      <c r="A27" s="9" t="s">
        <v>145</v>
      </c>
      <c r="B27" s="10" t="s">
        <v>144</v>
      </c>
      <c r="C27" s="24">
        <f>C28+C29</f>
        <v>16900</v>
      </c>
    </row>
    <row r="28" spans="1:4" ht="30.75" customHeight="1" x14ac:dyDescent="0.25">
      <c r="A28" s="3" t="s">
        <v>143</v>
      </c>
      <c r="B28" s="13" t="s">
        <v>142</v>
      </c>
      <c r="C28" s="25">
        <v>16900</v>
      </c>
      <c r="D28" s="8"/>
    </row>
    <row r="29" spans="1:4" ht="20.25" hidden="1" customHeight="1" x14ac:dyDescent="0.25">
      <c r="A29" s="3" t="s">
        <v>141</v>
      </c>
      <c r="B29" s="13" t="s">
        <v>140</v>
      </c>
      <c r="C29" s="25">
        <v>0</v>
      </c>
      <c r="D29" s="8"/>
    </row>
    <row r="30" spans="1:4" s="1" customFormat="1" ht="18.75" hidden="1" customHeight="1" x14ac:dyDescent="0.25">
      <c r="A30" s="9" t="s">
        <v>139</v>
      </c>
      <c r="B30" s="10" t="s">
        <v>138</v>
      </c>
      <c r="C30" s="24">
        <v>0</v>
      </c>
    </row>
    <row r="31" spans="1:4" s="1" customFormat="1" ht="28.5" customHeight="1" x14ac:dyDescent="0.25">
      <c r="A31" s="9" t="s">
        <v>137</v>
      </c>
      <c r="B31" s="10" t="s">
        <v>136</v>
      </c>
      <c r="C31" s="24">
        <f>C32+C33+C39+C40</f>
        <v>136976.40000000002</v>
      </c>
    </row>
    <row r="32" spans="1:4" ht="21" hidden="1" customHeight="1" x14ac:dyDescent="0.25">
      <c r="A32" s="3" t="s">
        <v>135</v>
      </c>
      <c r="B32" s="13" t="s">
        <v>134</v>
      </c>
      <c r="C32" s="25">
        <v>0</v>
      </c>
      <c r="D32" s="8"/>
    </row>
    <row r="33" spans="1:4" ht="55.5" customHeight="1" x14ac:dyDescent="0.25">
      <c r="A33" s="3" t="s">
        <v>133</v>
      </c>
      <c r="B33" s="16" t="s">
        <v>132</v>
      </c>
      <c r="C33" s="25">
        <f>SUM(C34:C38)</f>
        <v>120076.40000000001</v>
      </c>
      <c r="D33" s="8"/>
    </row>
    <row r="34" spans="1:4" ht="53.25" customHeight="1" x14ac:dyDescent="0.25">
      <c r="A34" s="3" t="s">
        <v>131</v>
      </c>
      <c r="B34" s="15" t="s">
        <v>130</v>
      </c>
      <c r="C34" s="25">
        <v>112400</v>
      </c>
      <c r="D34" s="8"/>
    </row>
    <row r="35" spans="1:4" ht="45" customHeight="1" x14ac:dyDescent="0.25">
      <c r="A35" s="3" t="s">
        <v>129</v>
      </c>
      <c r="B35" s="15" t="s">
        <v>128</v>
      </c>
      <c r="C35" s="25">
        <v>1969</v>
      </c>
      <c r="D35" s="8"/>
    </row>
    <row r="36" spans="1:4" ht="45" customHeight="1" x14ac:dyDescent="0.25">
      <c r="A36" s="3" t="s">
        <v>127</v>
      </c>
      <c r="B36" s="15" t="s">
        <v>126</v>
      </c>
      <c r="C36" s="25">
        <v>4124.3</v>
      </c>
      <c r="D36" s="8"/>
    </row>
    <row r="37" spans="1:4" ht="31.5" customHeight="1" x14ac:dyDescent="0.25">
      <c r="A37" s="14" t="s">
        <v>125</v>
      </c>
      <c r="B37" s="15" t="s">
        <v>124</v>
      </c>
      <c r="C37" s="25">
        <v>1583.1</v>
      </c>
      <c r="D37" s="8"/>
    </row>
    <row r="38" spans="1:4" ht="58.5" hidden="1" customHeight="1" x14ac:dyDescent="0.25">
      <c r="A38" s="14" t="s">
        <v>123</v>
      </c>
      <c r="B38" s="15" t="s">
        <v>122</v>
      </c>
      <c r="C38" s="25">
        <v>0</v>
      </c>
      <c r="D38" s="8"/>
    </row>
    <row r="39" spans="1:4" ht="30.75" hidden="1" customHeight="1" x14ac:dyDescent="0.25">
      <c r="A39" s="3" t="s">
        <v>121</v>
      </c>
      <c r="B39" s="13" t="s">
        <v>120</v>
      </c>
      <c r="C39" s="25">
        <v>0</v>
      </c>
      <c r="D39" s="8"/>
    </row>
    <row r="40" spans="1:4" ht="44.25" customHeight="1" x14ac:dyDescent="0.25">
      <c r="A40" s="3" t="s">
        <v>119</v>
      </c>
      <c r="B40" s="13" t="s">
        <v>118</v>
      </c>
      <c r="C40" s="25">
        <f>C41+C42</f>
        <v>16900</v>
      </c>
      <c r="D40" s="8"/>
    </row>
    <row r="41" spans="1:4" s="4" customFormat="1" ht="31.5" hidden="1" customHeight="1" x14ac:dyDescent="0.25">
      <c r="A41" s="6" t="s">
        <v>119</v>
      </c>
      <c r="B41" s="5" t="s">
        <v>241</v>
      </c>
      <c r="C41" s="26">
        <v>16900</v>
      </c>
    </row>
    <row r="42" spans="1:4" s="4" customFormat="1" ht="44.25" hidden="1" customHeight="1" x14ac:dyDescent="0.25">
      <c r="A42" s="6" t="s">
        <v>250</v>
      </c>
      <c r="B42" s="5" t="s">
        <v>242</v>
      </c>
      <c r="C42" s="26">
        <v>0</v>
      </c>
    </row>
    <row r="43" spans="1:4" s="1" customFormat="1" ht="21.75" customHeight="1" x14ac:dyDescent="0.25">
      <c r="A43" s="9" t="s">
        <v>117</v>
      </c>
      <c r="B43" s="10" t="s">
        <v>116</v>
      </c>
      <c r="C43" s="24">
        <f>C44</f>
        <v>3138</v>
      </c>
    </row>
    <row r="44" spans="1:4" ht="20.25" customHeight="1" x14ac:dyDescent="0.25">
      <c r="A44" s="3" t="s">
        <v>115</v>
      </c>
      <c r="B44" s="13" t="s">
        <v>114</v>
      </c>
      <c r="C44" s="25">
        <v>3138</v>
      </c>
      <c r="D44" s="8"/>
    </row>
    <row r="45" spans="1:4" s="1" customFormat="1" ht="23.25" customHeight="1" x14ac:dyDescent="0.25">
      <c r="A45" s="9" t="s">
        <v>113</v>
      </c>
      <c r="B45" s="10" t="s">
        <v>112</v>
      </c>
      <c r="C45" s="24">
        <f>C46+C47+C52</f>
        <v>120511.11</v>
      </c>
    </row>
    <row r="46" spans="1:4" s="1" customFormat="1" ht="27.75" hidden="1" customHeight="1" x14ac:dyDescent="0.25">
      <c r="A46" s="3" t="s">
        <v>111</v>
      </c>
      <c r="B46" s="13" t="s">
        <v>110</v>
      </c>
      <c r="C46" s="25">
        <v>0</v>
      </c>
    </row>
    <row r="47" spans="1:4" s="1" customFormat="1" ht="27.75" customHeight="1" x14ac:dyDescent="0.25">
      <c r="A47" s="3" t="s">
        <v>106</v>
      </c>
      <c r="B47" s="13" t="s">
        <v>109</v>
      </c>
      <c r="C47" s="25">
        <f>SUM(C48:C51)</f>
        <v>4842.7999999999993</v>
      </c>
    </row>
    <row r="48" spans="1:4" s="11" customFormat="1" ht="28.5" hidden="1" customHeight="1" x14ac:dyDescent="0.25">
      <c r="A48" s="6"/>
      <c r="B48" s="33" t="s">
        <v>108</v>
      </c>
      <c r="C48" s="26"/>
    </row>
    <row r="49" spans="1:4" s="11" customFormat="1" ht="21.75" hidden="1" customHeight="1" x14ac:dyDescent="0.25">
      <c r="A49" s="6"/>
      <c r="B49" s="33" t="s">
        <v>107</v>
      </c>
      <c r="C49" s="26">
        <v>4366.8999999999996</v>
      </c>
    </row>
    <row r="50" spans="1:4" s="11" customFormat="1" ht="21.75" hidden="1" customHeight="1" x14ac:dyDescent="0.25">
      <c r="A50" s="6"/>
      <c r="B50" s="33" t="s">
        <v>105</v>
      </c>
      <c r="C50" s="26">
        <v>475.9</v>
      </c>
    </row>
    <row r="51" spans="1:4" s="11" customFormat="1" ht="21.75" hidden="1" customHeight="1" x14ac:dyDescent="0.25">
      <c r="A51" s="6"/>
      <c r="B51" s="33" t="s">
        <v>243</v>
      </c>
      <c r="C51" s="26"/>
    </row>
    <row r="52" spans="1:4" s="1" customFormat="1" ht="21.75" customHeight="1" x14ac:dyDescent="0.25">
      <c r="A52" s="3" t="s">
        <v>98</v>
      </c>
      <c r="B52" s="13" t="s">
        <v>104</v>
      </c>
      <c r="C52" s="25">
        <f>C53+C56+C59</f>
        <v>115668.31</v>
      </c>
    </row>
    <row r="53" spans="1:4" s="11" customFormat="1" ht="23.25" hidden="1" customHeight="1" x14ac:dyDescent="0.25">
      <c r="A53" s="6" t="s">
        <v>98</v>
      </c>
      <c r="B53" s="5" t="s">
        <v>104</v>
      </c>
      <c r="C53" s="26">
        <f>SUM(C54:C55)</f>
        <v>7174.9</v>
      </c>
    </row>
    <row r="54" spans="1:4" s="1" customFormat="1" ht="20.25" hidden="1" customHeight="1" x14ac:dyDescent="0.25">
      <c r="A54" s="6" t="s">
        <v>251</v>
      </c>
      <c r="B54" s="33" t="s">
        <v>103</v>
      </c>
      <c r="C54" s="26">
        <v>7174.9</v>
      </c>
    </row>
    <row r="55" spans="1:4" s="1" customFormat="1" ht="20.25" hidden="1" customHeight="1" x14ac:dyDescent="0.25">
      <c r="A55" s="6" t="s">
        <v>253</v>
      </c>
      <c r="B55" s="33" t="s">
        <v>252</v>
      </c>
      <c r="C55" s="26"/>
    </row>
    <row r="56" spans="1:4" s="11" customFormat="1" ht="30.75" hidden="1" customHeight="1" x14ac:dyDescent="0.25">
      <c r="A56" s="6" t="s">
        <v>100</v>
      </c>
      <c r="B56" s="5" t="s">
        <v>102</v>
      </c>
      <c r="C56" s="26">
        <f>C57+C58</f>
        <v>1306.1500000000001</v>
      </c>
    </row>
    <row r="57" spans="1:4" s="11" customFormat="1" ht="21" hidden="1" customHeight="1" x14ac:dyDescent="0.25">
      <c r="A57" s="6"/>
      <c r="B57" s="33" t="s">
        <v>101</v>
      </c>
      <c r="C57" s="26">
        <v>684.04</v>
      </c>
    </row>
    <row r="58" spans="1:4" s="11" customFormat="1" ht="33" hidden="1" customHeight="1" x14ac:dyDescent="0.25">
      <c r="A58" s="6"/>
      <c r="B58" s="33" t="s">
        <v>99</v>
      </c>
      <c r="C58" s="26">
        <v>622.11</v>
      </c>
    </row>
    <row r="59" spans="1:4" s="11" customFormat="1" ht="21.75" hidden="1" customHeight="1" x14ac:dyDescent="0.25">
      <c r="A59" s="6" t="s">
        <v>244</v>
      </c>
      <c r="B59" s="5" t="s">
        <v>97</v>
      </c>
      <c r="C59" s="26">
        <f>C60</f>
        <v>107187.26</v>
      </c>
    </row>
    <row r="60" spans="1:4" s="11" customFormat="1" ht="21" hidden="1" customHeight="1" x14ac:dyDescent="0.25">
      <c r="A60" s="6"/>
      <c r="B60" s="33" t="s">
        <v>96</v>
      </c>
      <c r="C60" s="26">
        <v>107187.26</v>
      </c>
    </row>
    <row r="61" spans="1:4" s="1" customFormat="1" ht="23.25" customHeight="1" x14ac:dyDescent="0.25">
      <c r="A61" s="9" t="s">
        <v>95</v>
      </c>
      <c r="B61" s="10" t="s">
        <v>94</v>
      </c>
      <c r="C61" s="24">
        <f>C62+C63+C64+C65</f>
        <v>50313.7</v>
      </c>
    </row>
    <row r="62" spans="1:4" ht="21.75" hidden="1" customHeight="1" x14ac:dyDescent="0.25">
      <c r="A62" s="3" t="s">
        <v>93</v>
      </c>
      <c r="B62" s="16" t="s">
        <v>92</v>
      </c>
      <c r="C62" s="25">
        <v>0</v>
      </c>
      <c r="D62" s="8"/>
    </row>
    <row r="63" spans="1:4" ht="56.25" customHeight="1" x14ac:dyDescent="0.25">
      <c r="A63" s="3" t="s">
        <v>91</v>
      </c>
      <c r="B63" s="16" t="s">
        <v>90</v>
      </c>
      <c r="C63" s="25">
        <v>23313.7</v>
      </c>
      <c r="D63" s="8"/>
    </row>
    <row r="64" spans="1:4" ht="33.75" customHeight="1" x14ac:dyDescent="0.25">
      <c r="A64" s="3" t="s">
        <v>89</v>
      </c>
      <c r="B64" s="13" t="s">
        <v>88</v>
      </c>
      <c r="C64" s="25">
        <v>3000</v>
      </c>
      <c r="D64" s="8"/>
    </row>
    <row r="65" spans="1:4" ht="51.75" customHeight="1" x14ac:dyDescent="0.25">
      <c r="A65" s="3" t="s">
        <v>87</v>
      </c>
      <c r="B65" s="13" t="s">
        <v>86</v>
      </c>
      <c r="C65" s="25">
        <v>24000</v>
      </c>
      <c r="D65" s="8"/>
    </row>
    <row r="66" spans="1:4" s="1" customFormat="1" ht="21.75" hidden="1" customHeight="1" x14ac:dyDescent="0.25">
      <c r="A66" s="9" t="s">
        <v>85</v>
      </c>
      <c r="B66" s="10" t="s">
        <v>84</v>
      </c>
      <c r="C66" s="24">
        <v>0</v>
      </c>
    </row>
    <row r="67" spans="1:4" s="1" customFormat="1" ht="21.75" customHeight="1" x14ac:dyDescent="0.25">
      <c r="A67" s="9" t="s">
        <v>83</v>
      </c>
      <c r="B67" s="10" t="s">
        <v>82</v>
      </c>
      <c r="C67" s="24">
        <f>C68+C69</f>
        <v>4497.2960000000003</v>
      </c>
    </row>
    <row r="68" spans="1:4" ht="21.75" hidden="1" customHeight="1" x14ac:dyDescent="0.25">
      <c r="A68" s="3" t="s">
        <v>81</v>
      </c>
      <c r="B68" s="13" t="s">
        <v>80</v>
      </c>
      <c r="C68" s="25"/>
      <c r="D68" s="8"/>
    </row>
    <row r="69" spans="1:4" ht="21.75" hidden="1" customHeight="1" x14ac:dyDescent="0.25">
      <c r="A69" s="3" t="s">
        <v>78</v>
      </c>
      <c r="B69" s="13" t="s">
        <v>79</v>
      </c>
      <c r="C69" s="25">
        <f>SUM(C70:C73)</f>
        <v>4497.2960000000003</v>
      </c>
      <c r="D69" s="8"/>
    </row>
    <row r="70" spans="1:4" s="4" customFormat="1" ht="21.75" hidden="1" customHeight="1" x14ac:dyDescent="0.25">
      <c r="A70" s="6" t="s">
        <v>78</v>
      </c>
      <c r="B70" s="33" t="s">
        <v>77</v>
      </c>
      <c r="C70" s="26"/>
    </row>
    <row r="71" spans="1:4" s="4" customFormat="1" ht="20.25" hidden="1" customHeight="1" x14ac:dyDescent="0.25">
      <c r="A71" s="6" t="s">
        <v>76</v>
      </c>
      <c r="B71" s="33" t="s">
        <v>75</v>
      </c>
      <c r="C71" s="26">
        <v>3197.2959999999998</v>
      </c>
    </row>
    <row r="72" spans="1:4" s="4" customFormat="1" ht="30.75" hidden="1" customHeight="1" x14ac:dyDescent="0.25">
      <c r="A72" s="6" t="s">
        <v>74</v>
      </c>
      <c r="B72" s="33" t="s">
        <v>73</v>
      </c>
      <c r="C72" s="26">
        <v>1300</v>
      </c>
    </row>
    <row r="73" spans="1:4" s="4" customFormat="1" ht="29.25" hidden="1" customHeight="1" x14ac:dyDescent="0.25">
      <c r="A73" s="6" t="s">
        <v>72</v>
      </c>
      <c r="B73" s="33" t="s">
        <v>71</v>
      </c>
      <c r="C73" s="26"/>
    </row>
    <row r="74" spans="1:4" s="1" customFormat="1" ht="21.75" customHeight="1" x14ac:dyDescent="0.25">
      <c r="A74" s="9" t="s">
        <v>70</v>
      </c>
      <c r="B74" s="12" t="s">
        <v>69</v>
      </c>
      <c r="C74" s="24">
        <f>C76+C78+C133+C160+C165+C166+C167</f>
        <v>3652620.11</v>
      </c>
    </row>
    <row r="75" spans="1:4" s="1" customFormat="1" ht="30" customHeight="1" x14ac:dyDescent="0.25">
      <c r="A75" s="2" t="s">
        <v>68</v>
      </c>
      <c r="B75" s="12" t="s">
        <v>67</v>
      </c>
      <c r="C75" s="24">
        <f>C76+C78+C133+C160</f>
        <v>3652620.11</v>
      </c>
    </row>
    <row r="76" spans="1:4" s="1" customFormat="1" ht="21.75" customHeight="1" x14ac:dyDescent="0.25">
      <c r="A76" s="2" t="s">
        <v>66</v>
      </c>
      <c r="B76" s="10" t="s">
        <v>65</v>
      </c>
      <c r="C76" s="27">
        <f>C77</f>
        <v>3026</v>
      </c>
    </row>
    <row r="77" spans="1:4" s="1" customFormat="1" ht="22.5" customHeight="1" x14ac:dyDescent="0.25">
      <c r="A77" s="3" t="s">
        <v>64</v>
      </c>
      <c r="B77" s="23" t="s">
        <v>63</v>
      </c>
      <c r="C77" s="28">
        <v>3026</v>
      </c>
    </row>
    <row r="78" spans="1:4" s="1" customFormat="1" ht="29.25" customHeight="1" x14ac:dyDescent="0.25">
      <c r="A78" s="9" t="s">
        <v>62</v>
      </c>
      <c r="B78" s="31" t="s">
        <v>61</v>
      </c>
      <c r="C78" s="24">
        <f>C79+C80+C81+C83+C87+C88+C89+C92+C93+C94+C97+C99+C104</f>
        <v>1761800.1099999999</v>
      </c>
    </row>
    <row r="79" spans="1:4" s="1" customFormat="1" ht="54.75" customHeight="1" x14ac:dyDescent="0.25">
      <c r="A79" s="3" t="s">
        <v>55</v>
      </c>
      <c r="B79" s="23" t="s">
        <v>54</v>
      </c>
      <c r="C79" s="28">
        <v>73504</v>
      </c>
      <c r="D79" s="34"/>
    </row>
    <row r="80" spans="1:4" s="1" customFormat="1" ht="44.25" customHeight="1" x14ac:dyDescent="0.25">
      <c r="A80" s="3" t="s">
        <v>53</v>
      </c>
      <c r="B80" s="23" t="s">
        <v>52</v>
      </c>
      <c r="C80" s="28">
        <f>29776.38+93031.47</f>
        <v>122807.85</v>
      </c>
      <c r="D80" s="34"/>
    </row>
    <row r="81" spans="1:3" s="1" customFormat="1" ht="33" hidden="1" customHeight="1" x14ac:dyDescent="0.25">
      <c r="A81" s="3" t="s">
        <v>182</v>
      </c>
      <c r="B81" s="23" t="s">
        <v>183</v>
      </c>
      <c r="C81" s="28">
        <f>C82</f>
        <v>0</v>
      </c>
    </row>
    <row r="82" spans="1:3" s="11" customFormat="1" ht="33" hidden="1" customHeight="1" x14ac:dyDescent="0.25">
      <c r="A82" s="6"/>
      <c r="B82" s="7" t="s">
        <v>184</v>
      </c>
      <c r="C82" s="29">
        <v>0</v>
      </c>
    </row>
    <row r="83" spans="1:3" s="1" customFormat="1" ht="33" customHeight="1" x14ac:dyDescent="0.25">
      <c r="A83" s="3" t="s">
        <v>51</v>
      </c>
      <c r="B83" s="23" t="s">
        <v>185</v>
      </c>
      <c r="C83" s="28">
        <f>SUM(C84:C86)</f>
        <v>813.81999999999994</v>
      </c>
    </row>
    <row r="84" spans="1:3" s="11" customFormat="1" ht="42.75" customHeight="1" x14ac:dyDescent="0.25">
      <c r="A84" s="6"/>
      <c r="B84" s="7" t="s">
        <v>186</v>
      </c>
      <c r="C84" s="29">
        <v>223.02</v>
      </c>
    </row>
    <row r="85" spans="1:3" s="11" customFormat="1" ht="42.75" customHeight="1" x14ac:dyDescent="0.25">
      <c r="A85" s="6"/>
      <c r="B85" s="7" t="s">
        <v>187</v>
      </c>
      <c r="C85" s="29">
        <v>590.79999999999995</v>
      </c>
    </row>
    <row r="86" spans="1:3" s="11" customFormat="1" ht="24.75" hidden="1" customHeight="1" x14ac:dyDescent="0.25">
      <c r="A86" s="6"/>
      <c r="B86" s="7"/>
      <c r="C86" s="29"/>
    </row>
    <row r="87" spans="1:3" s="1" customFormat="1" ht="30.75" hidden="1" customHeight="1" x14ac:dyDescent="0.25">
      <c r="A87" s="3" t="s">
        <v>188</v>
      </c>
      <c r="B87" s="23" t="s">
        <v>189</v>
      </c>
      <c r="C87" s="28"/>
    </row>
    <row r="88" spans="1:3" s="1" customFormat="1" ht="30.75" hidden="1" customHeight="1" x14ac:dyDescent="0.25">
      <c r="A88" s="3" t="s">
        <v>190</v>
      </c>
      <c r="B88" s="23" t="s">
        <v>191</v>
      </c>
      <c r="C88" s="28"/>
    </row>
    <row r="89" spans="1:3" s="1" customFormat="1" ht="30.75" customHeight="1" x14ac:dyDescent="0.25">
      <c r="A89" s="3" t="s">
        <v>192</v>
      </c>
      <c r="B89" s="23" t="s">
        <v>193</v>
      </c>
      <c r="C89" s="28">
        <f>SUM(C90:C91)</f>
        <v>2259.17</v>
      </c>
    </row>
    <row r="90" spans="1:3" s="11" customFormat="1" ht="32.25" customHeight="1" x14ac:dyDescent="0.25">
      <c r="A90" s="6"/>
      <c r="B90" s="7" t="s">
        <v>194</v>
      </c>
      <c r="C90" s="29">
        <v>2259.17</v>
      </c>
    </row>
    <row r="91" spans="1:3" s="11" customFormat="1" ht="54.75" hidden="1" customHeight="1" x14ac:dyDescent="0.25">
      <c r="A91" s="6"/>
      <c r="B91" s="7" t="s">
        <v>195</v>
      </c>
      <c r="C91" s="29">
        <v>0</v>
      </c>
    </row>
    <row r="92" spans="1:3" s="1" customFormat="1" ht="33" customHeight="1" x14ac:dyDescent="0.25">
      <c r="A92" s="3" t="s">
        <v>196</v>
      </c>
      <c r="B92" s="23" t="s">
        <v>197</v>
      </c>
      <c r="C92" s="28">
        <v>146681.79999999999</v>
      </c>
    </row>
    <row r="93" spans="1:3" s="1" customFormat="1" ht="33" hidden="1" customHeight="1" x14ac:dyDescent="0.25">
      <c r="A93" s="3" t="s">
        <v>50</v>
      </c>
      <c r="B93" s="23" t="s">
        <v>49</v>
      </c>
      <c r="C93" s="28"/>
    </row>
    <row r="94" spans="1:3" s="1" customFormat="1" ht="33" hidden="1" customHeight="1" x14ac:dyDescent="0.25">
      <c r="A94" s="3" t="s">
        <v>48</v>
      </c>
      <c r="B94" s="23" t="s">
        <v>198</v>
      </c>
      <c r="C94" s="28">
        <f>C95+C96</f>
        <v>0</v>
      </c>
    </row>
    <row r="95" spans="1:3" s="11" customFormat="1" ht="24.75" hidden="1" customHeight="1" x14ac:dyDescent="0.25">
      <c r="A95" s="6"/>
      <c r="B95" s="7" t="s">
        <v>199</v>
      </c>
      <c r="C95" s="29">
        <v>0</v>
      </c>
    </row>
    <row r="96" spans="1:3" s="11" customFormat="1" ht="24.75" hidden="1" customHeight="1" x14ac:dyDescent="0.25">
      <c r="A96" s="6"/>
      <c r="B96" s="7"/>
      <c r="C96" s="29"/>
    </row>
    <row r="97" spans="1:3" s="1" customFormat="1" ht="25.5" customHeight="1" x14ac:dyDescent="0.25">
      <c r="A97" s="3" t="s">
        <v>47</v>
      </c>
      <c r="B97" s="23" t="s">
        <v>200</v>
      </c>
      <c r="C97" s="28">
        <f>C98</f>
        <v>1287</v>
      </c>
    </row>
    <row r="98" spans="1:3" s="11" customFormat="1" ht="20.25" customHeight="1" x14ac:dyDescent="0.25">
      <c r="A98" s="6"/>
      <c r="B98" s="7" t="s">
        <v>201</v>
      </c>
      <c r="C98" s="29">
        <v>1287</v>
      </c>
    </row>
    <row r="99" spans="1:3" s="1" customFormat="1" ht="31.5" customHeight="1" x14ac:dyDescent="0.25">
      <c r="A99" s="3" t="s">
        <v>60</v>
      </c>
      <c r="B99" s="23" t="s">
        <v>59</v>
      </c>
      <c r="C99" s="28">
        <f>SUM(C100:C103)</f>
        <v>962426.67999999993</v>
      </c>
    </row>
    <row r="100" spans="1:3" s="11" customFormat="1" ht="31.5" hidden="1" customHeight="1" x14ac:dyDescent="0.25">
      <c r="A100" s="6" t="s">
        <v>58</v>
      </c>
      <c r="B100" s="7" t="s">
        <v>202</v>
      </c>
      <c r="C100" s="29"/>
    </row>
    <row r="101" spans="1:3" s="11" customFormat="1" ht="31.5" hidden="1" customHeight="1" x14ac:dyDescent="0.25">
      <c r="A101" s="6" t="s">
        <v>57</v>
      </c>
      <c r="B101" s="7" t="s">
        <v>202</v>
      </c>
      <c r="C101" s="29">
        <v>328367.68</v>
      </c>
    </row>
    <row r="102" spans="1:3" s="11" customFormat="1" ht="31.5" hidden="1" customHeight="1" x14ac:dyDescent="0.25">
      <c r="A102" s="6" t="s">
        <v>56</v>
      </c>
      <c r="B102" s="7" t="s">
        <v>202</v>
      </c>
      <c r="C102" s="29">
        <v>634059</v>
      </c>
    </row>
    <row r="103" spans="1:3" s="11" customFormat="1" ht="31.5" hidden="1" customHeight="1" x14ac:dyDescent="0.25">
      <c r="A103" s="6" t="s">
        <v>203</v>
      </c>
      <c r="B103" s="7" t="s">
        <v>202</v>
      </c>
      <c r="C103" s="29"/>
    </row>
    <row r="104" spans="1:3" s="1" customFormat="1" ht="23.25" customHeight="1" x14ac:dyDescent="0.25">
      <c r="A104" s="3" t="s">
        <v>46</v>
      </c>
      <c r="B104" s="23" t="s">
        <v>45</v>
      </c>
      <c r="C104" s="28">
        <f>SUM(C105:C132)</f>
        <v>452019.79</v>
      </c>
    </row>
    <row r="105" spans="1:3" s="11" customFormat="1" ht="26.25" customHeight="1" x14ac:dyDescent="0.25">
      <c r="A105" s="6"/>
      <c r="B105" s="7" t="s">
        <v>204</v>
      </c>
      <c r="C105" s="29">
        <v>957</v>
      </c>
    </row>
    <row r="106" spans="1:3" s="11" customFormat="1" ht="33" customHeight="1" x14ac:dyDescent="0.25">
      <c r="A106" s="6"/>
      <c r="B106" s="7" t="s">
        <v>205</v>
      </c>
      <c r="C106" s="29">
        <v>5596</v>
      </c>
    </row>
    <row r="107" spans="1:3" s="11" customFormat="1" ht="45" customHeight="1" x14ac:dyDescent="0.25">
      <c r="A107" s="6"/>
      <c r="B107" s="7" t="s">
        <v>249</v>
      </c>
      <c r="C107" s="29">
        <v>98903</v>
      </c>
    </row>
    <row r="108" spans="1:3" s="11" customFormat="1" ht="45" customHeight="1" x14ac:dyDescent="0.25">
      <c r="A108" s="6"/>
      <c r="B108" s="7" t="s">
        <v>44</v>
      </c>
      <c r="C108" s="29">
        <v>1533</v>
      </c>
    </row>
    <row r="109" spans="1:3" s="11" customFormat="1" ht="30.75" customHeight="1" x14ac:dyDescent="0.25">
      <c r="A109" s="6"/>
      <c r="B109" s="7" t="s">
        <v>43</v>
      </c>
      <c r="C109" s="29">
        <v>12287</v>
      </c>
    </row>
    <row r="110" spans="1:3" s="11" customFormat="1" ht="44.25" hidden="1" customHeight="1" x14ac:dyDescent="0.25">
      <c r="A110" s="6"/>
      <c r="B110" s="7" t="s">
        <v>206</v>
      </c>
      <c r="C110" s="29">
        <v>0</v>
      </c>
    </row>
    <row r="111" spans="1:3" s="11" customFormat="1" ht="30" hidden="1" customHeight="1" x14ac:dyDescent="0.25">
      <c r="A111" s="6"/>
      <c r="B111" s="7" t="s">
        <v>207</v>
      </c>
      <c r="C111" s="29">
        <v>0</v>
      </c>
    </row>
    <row r="112" spans="1:3" s="11" customFormat="1" ht="54.75" customHeight="1" x14ac:dyDescent="0.25">
      <c r="A112" s="6"/>
      <c r="B112" s="7" t="s">
        <v>208</v>
      </c>
      <c r="C112" s="29">
        <v>776</v>
      </c>
    </row>
    <row r="113" spans="1:3" s="11" customFormat="1" ht="24.75" hidden="1" customHeight="1" x14ac:dyDescent="0.25">
      <c r="A113" s="6"/>
      <c r="B113" s="7" t="s">
        <v>209</v>
      </c>
      <c r="C113" s="29">
        <v>0</v>
      </c>
    </row>
    <row r="114" spans="1:3" s="11" customFormat="1" ht="24.75" customHeight="1" x14ac:dyDescent="0.25">
      <c r="A114" s="6"/>
      <c r="B114" s="7" t="s">
        <v>210</v>
      </c>
      <c r="C114" s="29">
        <v>31710.47</v>
      </c>
    </row>
    <row r="115" spans="1:3" s="11" customFormat="1" ht="24.75" hidden="1" customHeight="1" x14ac:dyDescent="0.25">
      <c r="A115" s="6"/>
      <c r="B115" s="7" t="s">
        <v>211</v>
      </c>
      <c r="C115" s="29">
        <v>0</v>
      </c>
    </row>
    <row r="116" spans="1:3" s="11" customFormat="1" ht="23.25" customHeight="1" x14ac:dyDescent="0.25">
      <c r="A116" s="6"/>
      <c r="B116" s="7" t="s">
        <v>41</v>
      </c>
      <c r="C116" s="29">
        <v>6113</v>
      </c>
    </row>
    <row r="117" spans="1:3" s="11" customFormat="1" ht="39.75" customHeight="1" x14ac:dyDescent="0.25">
      <c r="A117" s="6"/>
      <c r="B117" s="7" t="s">
        <v>212</v>
      </c>
      <c r="C117" s="29">
        <v>77767.41</v>
      </c>
    </row>
    <row r="118" spans="1:3" s="11" customFormat="1" ht="30" customHeight="1" x14ac:dyDescent="0.25">
      <c r="A118" s="6"/>
      <c r="B118" s="7" t="s">
        <v>213</v>
      </c>
      <c r="C118" s="29">
        <v>18432</v>
      </c>
    </row>
    <row r="119" spans="1:3" s="11" customFormat="1" ht="30" customHeight="1" x14ac:dyDescent="0.25">
      <c r="A119" s="6"/>
      <c r="B119" s="7" t="s">
        <v>39</v>
      </c>
      <c r="C119" s="29">
        <v>1567</v>
      </c>
    </row>
    <row r="120" spans="1:3" s="11" customFormat="1" ht="30" customHeight="1" x14ac:dyDescent="0.25">
      <c r="A120" s="6"/>
      <c r="B120" s="7" t="s">
        <v>214</v>
      </c>
      <c r="C120" s="29">
        <v>110728</v>
      </c>
    </row>
    <row r="121" spans="1:3" s="11" customFormat="1" ht="23.25" customHeight="1" x14ac:dyDescent="0.25">
      <c r="A121" s="6"/>
      <c r="B121" s="7" t="s">
        <v>40</v>
      </c>
      <c r="C121" s="29">
        <v>11578.75</v>
      </c>
    </row>
    <row r="122" spans="1:3" s="11" customFormat="1" ht="41.25" hidden="1" customHeight="1" x14ac:dyDescent="0.25">
      <c r="A122" s="6"/>
      <c r="B122" s="7" t="s">
        <v>215</v>
      </c>
      <c r="C122" s="29">
        <v>0</v>
      </c>
    </row>
    <row r="123" spans="1:3" s="11" customFormat="1" ht="31.5" customHeight="1" x14ac:dyDescent="0.25">
      <c r="A123" s="6"/>
      <c r="B123" s="7" t="s">
        <v>216</v>
      </c>
      <c r="C123" s="29">
        <v>6604.8</v>
      </c>
    </row>
    <row r="124" spans="1:3" s="11" customFormat="1" ht="21.75" customHeight="1" x14ac:dyDescent="0.25">
      <c r="A124" s="6"/>
      <c r="B124" s="7" t="s">
        <v>217</v>
      </c>
      <c r="C124" s="29">
        <v>19200</v>
      </c>
    </row>
    <row r="125" spans="1:3" s="11" customFormat="1" ht="30.75" customHeight="1" x14ac:dyDescent="0.25">
      <c r="A125" s="6"/>
      <c r="B125" s="7" t="s">
        <v>42</v>
      </c>
      <c r="C125" s="26">
        <v>1680</v>
      </c>
    </row>
    <row r="126" spans="1:3" s="11" customFormat="1" ht="67.5" customHeight="1" x14ac:dyDescent="0.25">
      <c r="A126" s="6"/>
      <c r="B126" s="7" t="s">
        <v>218</v>
      </c>
      <c r="C126" s="26">
        <v>1479</v>
      </c>
    </row>
    <row r="127" spans="1:3" s="11" customFormat="1" ht="25.5" hidden="1" customHeight="1" x14ac:dyDescent="0.25">
      <c r="A127" s="6"/>
      <c r="B127" s="7" t="s">
        <v>219</v>
      </c>
      <c r="C127" s="26">
        <v>0</v>
      </c>
    </row>
    <row r="128" spans="1:3" s="11" customFormat="1" ht="25.5" hidden="1" customHeight="1" x14ac:dyDescent="0.25">
      <c r="A128" s="6"/>
      <c r="B128" s="7" t="s">
        <v>220</v>
      </c>
      <c r="C128" s="26">
        <v>0</v>
      </c>
    </row>
    <row r="129" spans="1:3" s="11" customFormat="1" ht="25.5" customHeight="1" x14ac:dyDescent="0.25">
      <c r="A129" s="6"/>
      <c r="B129" s="7" t="s">
        <v>221</v>
      </c>
      <c r="C129" s="26">
        <v>24191.360000000001</v>
      </c>
    </row>
    <row r="130" spans="1:3" s="11" customFormat="1" ht="25.5" hidden="1" customHeight="1" x14ac:dyDescent="0.25">
      <c r="A130" s="6"/>
      <c r="B130" s="7" t="s">
        <v>222</v>
      </c>
      <c r="C130" s="26">
        <v>0</v>
      </c>
    </row>
    <row r="131" spans="1:3" s="11" customFormat="1" ht="31.5" hidden="1" customHeight="1" x14ac:dyDescent="0.25">
      <c r="A131" s="6"/>
      <c r="B131" s="7" t="s">
        <v>223</v>
      </c>
      <c r="C131" s="26">
        <v>0</v>
      </c>
    </row>
    <row r="132" spans="1:3" s="11" customFormat="1" ht="22.5" customHeight="1" x14ac:dyDescent="0.25">
      <c r="A132" s="6"/>
      <c r="B132" s="7" t="s">
        <v>224</v>
      </c>
      <c r="C132" s="26">
        <v>20916</v>
      </c>
    </row>
    <row r="133" spans="1:3" s="1" customFormat="1" ht="24" customHeight="1" x14ac:dyDescent="0.25">
      <c r="A133" s="9" t="s">
        <v>38</v>
      </c>
      <c r="B133" s="31" t="s">
        <v>37</v>
      </c>
      <c r="C133" s="24">
        <f>C134+C137+C151+C152+C153+C154+C155</f>
        <v>1887794</v>
      </c>
    </row>
    <row r="134" spans="1:3" s="1" customFormat="1" ht="34.5" customHeight="1" x14ac:dyDescent="0.25">
      <c r="A134" s="3" t="s">
        <v>36</v>
      </c>
      <c r="B134" s="23" t="s">
        <v>35</v>
      </c>
      <c r="C134" s="25">
        <f>C135+C136</f>
        <v>52973</v>
      </c>
    </row>
    <row r="135" spans="1:3" s="11" customFormat="1" ht="21.75" customHeight="1" x14ac:dyDescent="0.25">
      <c r="A135" s="6"/>
      <c r="B135" s="7" t="s">
        <v>34</v>
      </c>
      <c r="C135" s="26">
        <v>47644</v>
      </c>
    </row>
    <row r="136" spans="1:3" s="11" customFormat="1" ht="29.25" customHeight="1" x14ac:dyDescent="0.25">
      <c r="A136" s="6"/>
      <c r="B136" s="7" t="s">
        <v>33</v>
      </c>
      <c r="C136" s="26">
        <v>5329</v>
      </c>
    </row>
    <row r="137" spans="1:3" s="1" customFormat="1" ht="29.25" customHeight="1" x14ac:dyDescent="0.25">
      <c r="A137" s="3" t="s">
        <v>32</v>
      </c>
      <c r="B137" s="23" t="s">
        <v>31</v>
      </c>
      <c r="C137" s="25">
        <f>SUM(C138:C150)</f>
        <v>95770</v>
      </c>
    </row>
    <row r="138" spans="1:3" s="11" customFormat="1" ht="22.5" customHeight="1" x14ac:dyDescent="0.25">
      <c r="A138" s="6"/>
      <c r="B138" s="7" t="s">
        <v>30</v>
      </c>
      <c r="C138" s="26">
        <v>1673</v>
      </c>
    </row>
    <row r="139" spans="1:3" s="11" customFormat="1" ht="68.25" customHeight="1" x14ac:dyDescent="0.25">
      <c r="A139" s="6"/>
      <c r="B139" s="7" t="s">
        <v>225</v>
      </c>
      <c r="C139" s="26">
        <v>58864</v>
      </c>
    </row>
    <row r="140" spans="1:3" s="11" customFormat="1" ht="31.5" customHeight="1" x14ac:dyDescent="0.25">
      <c r="A140" s="6"/>
      <c r="B140" s="7" t="s">
        <v>29</v>
      </c>
      <c r="C140" s="26">
        <v>6491</v>
      </c>
    </row>
    <row r="141" spans="1:3" s="11" customFormat="1" ht="44.25" customHeight="1" x14ac:dyDescent="0.25">
      <c r="A141" s="6"/>
      <c r="B141" s="7" t="s">
        <v>226</v>
      </c>
      <c r="C141" s="26">
        <v>5155</v>
      </c>
    </row>
    <row r="142" spans="1:3" s="11" customFormat="1" ht="44.25" customHeight="1" x14ac:dyDescent="0.25">
      <c r="A142" s="6"/>
      <c r="B142" s="7" t="s">
        <v>28</v>
      </c>
      <c r="C142" s="26">
        <v>327</v>
      </c>
    </row>
    <row r="143" spans="1:3" s="11" customFormat="1" ht="31.5" customHeight="1" x14ac:dyDescent="0.25">
      <c r="A143" s="6"/>
      <c r="B143" s="7" t="s">
        <v>27</v>
      </c>
      <c r="C143" s="26">
        <v>632</v>
      </c>
    </row>
    <row r="144" spans="1:3" s="11" customFormat="1" ht="45.75" hidden="1" customHeight="1" x14ac:dyDescent="0.25">
      <c r="A144" s="6"/>
      <c r="B144" s="7" t="s">
        <v>26</v>
      </c>
      <c r="C144" s="26"/>
    </row>
    <row r="145" spans="1:3" s="11" customFormat="1" ht="27" customHeight="1" x14ac:dyDescent="0.25">
      <c r="A145" s="6"/>
      <c r="B145" s="7" t="s">
        <v>227</v>
      </c>
      <c r="C145" s="26">
        <v>11213</v>
      </c>
    </row>
    <row r="146" spans="1:3" s="11" customFormat="1" ht="46.5" customHeight="1" x14ac:dyDescent="0.25">
      <c r="A146" s="6"/>
      <c r="B146" s="7" t="s">
        <v>228</v>
      </c>
      <c r="C146" s="26">
        <v>1635</v>
      </c>
    </row>
    <row r="147" spans="1:3" s="11" customFormat="1" ht="106.5" customHeight="1" x14ac:dyDescent="0.25">
      <c r="A147" s="6"/>
      <c r="B147" s="7" t="s">
        <v>229</v>
      </c>
      <c r="C147" s="26">
        <v>3793</v>
      </c>
    </row>
    <row r="148" spans="1:3" s="11" customFormat="1" ht="92.25" customHeight="1" x14ac:dyDescent="0.25">
      <c r="A148" s="6"/>
      <c r="B148" s="7" t="s">
        <v>230</v>
      </c>
      <c r="C148" s="26">
        <v>3319</v>
      </c>
    </row>
    <row r="149" spans="1:3" s="11" customFormat="1" ht="23.25" customHeight="1" x14ac:dyDescent="0.25">
      <c r="A149" s="6"/>
      <c r="B149" s="7" t="s">
        <v>231</v>
      </c>
      <c r="C149" s="26">
        <v>1720</v>
      </c>
    </row>
    <row r="150" spans="1:3" s="11" customFormat="1" ht="40.5" customHeight="1" x14ac:dyDescent="0.25">
      <c r="A150" s="6"/>
      <c r="B150" s="7" t="s">
        <v>232</v>
      </c>
      <c r="C150" s="32">
        <v>948</v>
      </c>
    </row>
    <row r="151" spans="1:3" s="1" customFormat="1" ht="47.25" customHeight="1" x14ac:dyDescent="0.25">
      <c r="A151" s="3" t="s">
        <v>25</v>
      </c>
      <c r="B151" s="23" t="s">
        <v>24</v>
      </c>
      <c r="C151" s="30">
        <f>47145+998</f>
        <v>48143</v>
      </c>
    </row>
    <row r="152" spans="1:3" s="1" customFormat="1" ht="47.25" customHeight="1" x14ac:dyDescent="0.25">
      <c r="A152" s="3" t="s">
        <v>23</v>
      </c>
      <c r="B152" s="23" t="s">
        <v>22</v>
      </c>
      <c r="C152" s="30">
        <v>34377</v>
      </c>
    </row>
    <row r="153" spans="1:3" s="1" customFormat="1" ht="47.25" customHeight="1" x14ac:dyDescent="0.25">
      <c r="A153" s="3" t="s">
        <v>21</v>
      </c>
      <c r="B153" s="23" t="s">
        <v>20</v>
      </c>
      <c r="C153" s="25">
        <v>19</v>
      </c>
    </row>
    <row r="154" spans="1:3" s="1" customFormat="1" ht="47.25" hidden="1" customHeight="1" x14ac:dyDescent="0.25">
      <c r="A154" s="3" t="s">
        <v>233</v>
      </c>
      <c r="B154" s="23" t="s">
        <v>234</v>
      </c>
      <c r="C154" s="25"/>
    </row>
    <row r="155" spans="1:3" s="1" customFormat="1" ht="28.5" customHeight="1" x14ac:dyDescent="0.25">
      <c r="A155" s="3" t="s">
        <v>19</v>
      </c>
      <c r="B155" s="23" t="s">
        <v>18</v>
      </c>
      <c r="C155" s="25">
        <f>SUM(C156:C159)</f>
        <v>1656512</v>
      </c>
    </row>
    <row r="156" spans="1:3" s="11" customFormat="1" ht="96" customHeight="1" x14ac:dyDescent="0.25">
      <c r="A156" s="6"/>
      <c r="B156" s="7" t="s">
        <v>235</v>
      </c>
      <c r="C156" s="26">
        <v>986763</v>
      </c>
    </row>
    <row r="157" spans="1:3" s="11" customFormat="1" ht="67.5" customHeight="1" x14ac:dyDescent="0.25">
      <c r="A157" s="6"/>
      <c r="B157" s="7" t="s">
        <v>236</v>
      </c>
      <c r="C157" s="26">
        <v>663730</v>
      </c>
    </row>
    <row r="158" spans="1:3" s="11" customFormat="1" ht="31.5" hidden="1" customHeight="1" x14ac:dyDescent="0.25">
      <c r="A158" s="6"/>
      <c r="B158" s="7" t="s">
        <v>237</v>
      </c>
      <c r="C158" s="26"/>
    </row>
    <row r="159" spans="1:3" s="11" customFormat="1" ht="82.5" customHeight="1" x14ac:dyDescent="0.25">
      <c r="A159" s="6"/>
      <c r="B159" s="7" t="s">
        <v>238</v>
      </c>
      <c r="C159" s="26">
        <v>6019</v>
      </c>
    </row>
    <row r="160" spans="1:3" s="1" customFormat="1" ht="24.75" hidden="1" customHeight="1" x14ac:dyDescent="0.25">
      <c r="A160" s="9" t="s">
        <v>17</v>
      </c>
      <c r="B160" s="31" t="s">
        <v>16</v>
      </c>
      <c r="C160" s="24">
        <f>C161+C162</f>
        <v>0</v>
      </c>
    </row>
    <row r="161" spans="1:3" s="1" customFormat="1" ht="32.25" hidden="1" customHeight="1" x14ac:dyDescent="0.25">
      <c r="A161" s="3" t="s">
        <v>15</v>
      </c>
      <c r="B161" s="23" t="s">
        <v>14</v>
      </c>
      <c r="C161" s="25"/>
    </row>
    <row r="162" spans="1:3" s="1" customFormat="1" ht="21" hidden="1" customHeight="1" x14ac:dyDescent="0.25">
      <c r="A162" s="3" t="s">
        <v>13</v>
      </c>
      <c r="B162" s="23" t="s">
        <v>12</v>
      </c>
      <c r="C162" s="25">
        <f>SUM(C163:C164)</f>
        <v>0</v>
      </c>
    </row>
    <row r="163" spans="1:3" s="11" customFormat="1" ht="33" hidden="1" customHeight="1" x14ac:dyDescent="0.25">
      <c r="A163" s="6"/>
      <c r="B163" s="7" t="s">
        <v>239</v>
      </c>
      <c r="C163" s="26"/>
    </row>
    <row r="164" spans="1:3" s="11" customFormat="1" ht="21" hidden="1" customHeight="1" x14ac:dyDescent="0.25">
      <c r="A164" s="6"/>
      <c r="B164" s="7" t="s">
        <v>240</v>
      </c>
      <c r="C164" s="26">
        <v>0</v>
      </c>
    </row>
    <row r="165" spans="1:3" s="1" customFormat="1" ht="24" hidden="1" customHeight="1" x14ac:dyDescent="0.25">
      <c r="A165" s="9" t="s">
        <v>11</v>
      </c>
      <c r="B165" s="31" t="s">
        <v>10</v>
      </c>
      <c r="C165" s="24"/>
    </row>
    <row r="166" spans="1:3" s="1" customFormat="1" ht="41.25" hidden="1" customHeight="1" x14ac:dyDescent="0.25">
      <c r="A166" s="9" t="s">
        <v>9</v>
      </c>
      <c r="B166" s="31" t="s">
        <v>8</v>
      </c>
      <c r="C166" s="24"/>
    </row>
    <row r="167" spans="1:3" s="1" customFormat="1" ht="33" hidden="1" customHeight="1" x14ac:dyDescent="0.25">
      <c r="A167" s="9" t="s">
        <v>7</v>
      </c>
      <c r="B167" s="31" t="s">
        <v>6</v>
      </c>
      <c r="C167" s="24"/>
    </row>
    <row r="168" spans="1:3" s="1" customFormat="1" ht="27.75" customHeight="1" x14ac:dyDescent="0.25">
      <c r="A168" s="9"/>
      <c r="B168" s="31" t="s">
        <v>5</v>
      </c>
      <c r="C168" s="27">
        <f>C8+C74</f>
        <v>6793899.5159999998</v>
      </c>
    </row>
  </sheetData>
  <mergeCells count="5">
    <mergeCell ref="B1:C1"/>
    <mergeCell ref="A3:C3"/>
    <mergeCell ref="A6:A7"/>
    <mergeCell ref="B6:B7"/>
    <mergeCell ref="C6:C7"/>
  </mergeCells>
  <pageMargins left="1.1811023622047245" right="0.39370078740157483" top="0.39370078740157483" bottom="0.39370078740157483" header="0.19685039370078741" footer="0.23622047244094491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8"/>
  <sheetViews>
    <sheetView tabSelected="1" zoomScaleSheetLayoutView="100" workbookViewId="0">
      <selection activeCell="B16" sqref="B16"/>
    </sheetView>
  </sheetViews>
  <sheetFormatPr defaultColWidth="9.109375" defaultRowHeight="5.7" customHeight="1" x14ac:dyDescent="0.25"/>
  <cols>
    <col min="1" max="1" width="21.33203125" style="20" customWidth="1"/>
    <col min="2" max="2" width="77.44140625" style="20" customWidth="1"/>
    <col min="3" max="4" width="11.5546875" style="35" customWidth="1"/>
    <col min="5" max="5" width="10.6640625" style="21" customWidth="1"/>
    <col min="6" max="6" width="11.33203125" style="8" customWidth="1"/>
    <col min="7" max="16384" width="9.109375" style="8"/>
  </cols>
  <sheetData>
    <row r="1" spans="1:5" s="46" customFormat="1" ht="88.8" customHeight="1" x14ac:dyDescent="0.25">
      <c r="A1" s="44"/>
      <c r="B1" s="54" t="s">
        <v>257</v>
      </c>
      <c r="C1" s="54"/>
      <c r="D1" s="54"/>
    </row>
    <row r="2" spans="1:5" s="46" customFormat="1" ht="14.25" customHeight="1" x14ac:dyDescent="0.25">
      <c r="A2" s="44"/>
      <c r="B2" s="47"/>
      <c r="D2" s="45"/>
    </row>
    <row r="3" spans="1:5" s="40" customFormat="1" ht="14.25" customHeight="1" x14ac:dyDescent="0.25">
      <c r="A3" s="50" t="s">
        <v>255</v>
      </c>
      <c r="B3" s="50"/>
      <c r="C3" s="50"/>
      <c r="D3" s="39"/>
    </row>
    <row r="4" spans="1:5" ht="12" customHeight="1" x14ac:dyDescent="0.25">
      <c r="B4" s="41"/>
      <c r="C4" s="21"/>
      <c r="D4" s="8"/>
      <c r="E4" s="8"/>
    </row>
    <row r="5" spans="1:5" ht="13.5" customHeight="1" x14ac:dyDescent="0.25">
      <c r="A5" s="22"/>
      <c r="B5" s="22"/>
      <c r="C5" s="38"/>
      <c r="D5" s="38" t="s">
        <v>2</v>
      </c>
    </row>
    <row r="6" spans="1:5" s="19" customFormat="1" ht="21" customHeight="1" x14ac:dyDescent="0.25">
      <c r="A6" s="51" t="s">
        <v>3</v>
      </c>
      <c r="B6" s="51" t="s">
        <v>180</v>
      </c>
      <c r="C6" s="53" t="s">
        <v>0</v>
      </c>
      <c r="D6" s="53"/>
    </row>
    <row r="7" spans="1:5" s="19" customFormat="1" ht="21" customHeight="1" x14ac:dyDescent="0.25">
      <c r="A7" s="52"/>
      <c r="B7" s="52"/>
      <c r="C7" s="43" t="s">
        <v>4</v>
      </c>
      <c r="D7" s="43" t="s">
        <v>181</v>
      </c>
    </row>
    <row r="8" spans="1:5" s="1" customFormat="1" ht="23.25" customHeight="1" x14ac:dyDescent="0.25">
      <c r="A8" s="9" t="s">
        <v>179</v>
      </c>
      <c r="B8" s="12" t="s">
        <v>178</v>
      </c>
      <c r="C8" s="24">
        <f>C9+C15+C17+C22+C27+C30+C31+C43+C45+C61+C66+C67</f>
        <v>3245452.1319999998</v>
      </c>
      <c r="D8" s="24">
        <f>D9+D15+D17+D22+D27+D30+D31+D43+D45+D61+D66+D67</f>
        <v>3250384.932</v>
      </c>
    </row>
    <row r="9" spans="1:5" s="1" customFormat="1" ht="21.75" customHeight="1" x14ac:dyDescent="0.25">
      <c r="A9" s="9" t="s">
        <v>177</v>
      </c>
      <c r="B9" s="10" t="s">
        <v>176</v>
      </c>
      <c r="C9" s="24">
        <f>C10</f>
        <v>1918000</v>
      </c>
      <c r="D9" s="24">
        <f>D10</f>
        <v>1942800</v>
      </c>
    </row>
    <row r="10" spans="1:5" ht="21" customHeight="1" x14ac:dyDescent="0.25">
      <c r="A10" s="3" t="s">
        <v>175</v>
      </c>
      <c r="B10" s="13" t="s">
        <v>174</v>
      </c>
      <c r="C10" s="25">
        <f>SUM(C11:C14)</f>
        <v>1918000</v>
      </c>
      <c r="D10" s="25">
        <f>SUM(D11:D14)</f>
        <v>1942800</v>
      </c>
      <c r="E10" s="8"/>
    </row>
    <row r="11" spans="1:5" s="4" customFormat="1" ht="45.75" hidden="1" customHeight="1" x14ac:dyDescent="0.25">
      <c r="A11" s="6" t="s">
        <v>173</v>
      </c>
      <c r="B11" s="5" t="s">
        <v>172</v>
      </c>
      <c r="C11" s="26">
        <v>1880500</v>
      </c>
      <c r="D11" s="26">
        <v>1907000</v>
      </c>
    </row>
    <row r="12" spans="1:5" s="4" customFormat="1" ht="71.25" hidden="1" customHeight="1" x14ac:dyDescent="0.25">
      <c r="A12" s="6" t="s">
        <v>171</v>
      </c>
      <c r="B12" s="5" t="s">
        <v>170</v>
      </c>
      <c r="C12" s="26">
        <v>6500</v>
      </c>
      <c r="D12" s="26">
        <v>6300</v>
      </c>
    </row>
    <row r="13" spans="1:5" s="4" customFormat="1" ht="33" hidden="1" customHeight="1" x14ac:dyDescent="0.25">
      <c r="A13" s="6" t="s">
        <v>169</v>
      </c>
      <c r="B13" s="5" t="s">
        <v>168</v>
      </c>
      <c r="C13" s="26">
        <v>13000</v>
      </c>
      <c r="D13" s="26">
        <v>12500</v>
      </c>
    </row>
    <row r="14" spans="1:5" s="4" customFormat="1" ht="60.75" hidden="1" customHeight="1" x14ac:dyDescent="0.25">
      <c r="A14" s="6" t="s">
        <v>167</v>
      </c>
      <c r="B14" s="5" t="s">
        <v>166</v>
      </c>
      <c r="C14" s="26">
        <v>18000</v>
      </c>
      <c r="D14" s="26">
        <v>17000</v>
      </c>
    </row>
    <row r="15" spans="1:5" s="1" customFormat="1" ht="29.25" customHeight="1" x14ac:dyDescent="0.25">
      <c r="A15" s="18" t="s">
        <v>165</v>
      </c>
      <c r="B15" s="17" t="s">
        <v>164</v>
      </c>
      <c r="C15" s="24">
        <f>C16</f>
        <v>104564.3</v>
      </c>
      <c r="D15" s="24">
        <f>D16</f>
        <v>101020.9</v>
      </c>
    </row>
    <row r="16" spans="1:5" ht="21.75" customHeight="1" x14ac:dyDescent="0.25">
      <c r="A16" s="3" t="s">
        <v>163</v>
      </c>
      <c r="B16" s="13" t="s">
        <v>162</v>
      </c>
      <c r="C16" s="25">
        <v>104564.3</v>
      </c>
      <c r="D16" s="25">
        <v>101020.9</v>
      </c>
      <c r="E16" s="8"/>
    </row>
    <row r="17" spans="1:5" s="1" customFormat="1" ht="20.25" customHeight="1" x14ac:dyDescent="0.25">
      <c r="A17" s="9" t="s">
        <v>161</v>
      </c>
      <c r="B17" s="10" t="s">
        <v>160</v>
      </c>
      <c r="C17" s="24">
        <f>C18+C19+C20+C21</f>
        <v>310867</v>
      </c>
      <c r="D17" s="24">
        <f>D18+D19+D20+D21</f>
        <v>298900</v>
      </c>
    </row>
    <row r="18" spans="1:5" ht="21" customHeight="1" x14ac:dyDescent="0.25">
      <c r="A18" s="3" t="s">
        <v>159</v>
      </c>
      <c r="B18" s="13" t="s">
        <v>158</v>
      </c>
      <c r="C18" s="25">
        <v>270900</v>
      </c>
      <c r="D18" s="25">
        <v>272900</v>
      </c>
      <c r="E18" s="8"/>
    </row>
    <row r="19" spans="1:5" ht="21" customHeight="1" x14ac:dyDescent="0.25">
      <c r="A19" s="3" t="s">
        <v>157</v>
      </c>
      <c r="B19" s="13" t="s">
        <v>156</v>
      </c>
      <c r="C19" s="25">
        <v>15967</v>
      </c>
      <c r="D19" s="25">
        <v>0</v>
      </c>
      <c r="E19" s="8"/>
    </row>
    <row r="20" spans="1:5" ht="21" hidden="1" customHeight="1" x14ac:dyDescent="0.25">
      <c r="A20" s="3" t="s">
        <v>155</v>
      </c>
      <c r="B20" s="13" t="s">
        <v>154</v>
      </c>
      <c r="C20" s="25">
        <v>0</v>
      </c>
      <c r="D20" s="25">
        <v>0</v>
      </c>
      <c r="E20" s="8"/>
    </row>
    <row r="21" spans="1:5" ht="21" customHeight="1" x14ac:dyDescent="0.25">
      <c r="A21" s="3" t="s">
        <v>153</v>
      </c>
      <c r="B21" s="13" t="s">
        <v>152</v>
      </c>
      <c r="C21" s="25">
        <v>24000</v>
      </c>
      <c r="D21" s="25">
        <v>26000</v>
      </c>
      <c r="E21" s="8"/>
    </row>
    <row r="22" spans="1:5" s="1" customFormat="1" ht="22.5" customHeight="1" x14ac:dyDescent="0.25">
      <c r="A22" s="9" t="s">
        <v>151</v>
      </c>
      <c r="B22" s="10" t="s">
        <v>150</v>
      </c>
      <c r="C22" s="24">
        <f>SUM(C23:C24)</f>
        <v>570997.9</v>
      </c>
      <c r="D22" s="24">
        <f>SUM(D23:D24)</f>
        <v>573127.80000000005</v>
      </c>
    </row>
    <row r="23" spans="1:5" ht="21" customHeight="1" x14ac:dyDescent="0.25">
      <c r="A23" s="3" t="s">
        <v>149</v>
      </c>
      <c r="B23" s="13" t="s">
        <v>148</v>
      </c>
      <c r="C23" s="25">
        <v>70997.899999999994</v>
      </c>
      <c r="D23" s="25">
        <v>73127.8</v>
      </c>
      <c r="E23" s="8"/>
    </row>
    <row r="24" spans="1:5" ht="21" customHeight="1" x14ac:dyDescent="0.25">
      <c r="A24" s="3" t="s">
        <v>147</v>
      </c>
      <c r="B24" s="13" t="s">
        <v>146</v>
      </c>
      <c r="C24" s="25">
        <f t="shared" ref="C24:D24" si="0">C25+C26</f>
        <v>500000</v>
      </c>
      <c r="D24" s="25">
        <f t="shared" si="0"/>
        <v>500000</v>
      </c>
      <c r="E24" s="8"/>
    </row>
    <row r="25" spans="1:5" s="4" customFormat="1" ht="30" hidden="1" customHeight="1" x14ac:dyDescent="0.25">
      <c r="A25" s="6" t="s">
        <v>245</v>
      </c>
      <c r="B25" s="5" t="s">
        <v>246</v>
      </c>
      <c r="C25" s="26">
        <v>288000</v>
      </c>
      <c r="D25" s="26">
        <v>286000</v>
      </c>
    </row>
    <row r="26" spans="1:5" s="4" customFormat="1" ht="30" hidden="1" customHeight="1" x14ac:dyDescent="0.25">
      <c r="A26" s="6" t="s">
        <v>247</v>
      </c>
      <c r="B26" s="5" t="s">
        <v>248</v>
      </c>
      <c r="C26" s="26">
        <v>212000</v>
      </c>
      <c r="D26" s="26">
        <v>214000</v>
      </c>
    </row>
    <row r="27" spans="1:5" s="1" customFormat="1" ht="21" customHeight="1" x14ac:dyDescent="0.25">
      <c r="A27" s="9" t="s">
        <v>145</v>
      </c>
      <c r="B27" s="10" t="s">
        <v>144</v>
      </c>
      <c r="C27" s="24">
        <f>C28+C29</f>
        <v>17000</v>
      </c>
      <c r="D27" s="24">
        <f>D28+D29</f>
        <v>17100</v>
      </c>
    </row>
    <row r="28" spans="1:5" ht="30.75" customHeight="1" x14ac:dyDescent="0.25">
      <c r="A28" s="3" t="s">
        <v>143</v>
      </c>
      <c r="B28" s="13" t="s">
        <v>142</v>
      </c>
      <c r="C28" s="25">
        <v>17000</v>
      </c>
      <c r="D28" s="25">
        <v>17100</v>
      </c>
      <c r="E28" s="8"/>
    </row>
    <row r="29" spans="1:5" ht="20.25" hidden="1" customHeight="1" x14ac:dyDescent="0.25">
      <c r="A29" s="3" t="s">
        <v>141</v>
      </c>
      <c r="B29" s="13" t="s">
        <v>140</v>
      </c>
      <c r="C29" s="25">
        <v>0</v>
      </c>
      <c r="D29" s="25">
        <v>0</v>
      </c>
      <c r="E29" s="8"/>
    </row>
    <row r="30" spans="1:5" s="1" customFormat="1" ht="8.25" hidden="1" customHeight="1" x14ac:dyDescent="0.25">
      <c r="A30" s="9" t="s">
        <v>139</v>
      </c>
      <c r="B30" s="10" t="s">
        <v>138</v>
      </c>
      <c r="C30" s="24">
        <v>0</v>
      </c>
      <c r="D30" s="24">
        <v>0</v>
      </c>
    </row>
    <row r="31" spans="1:5" s="1" customFormat="1" ht="28.5" customHeight="1" x14ac:dyDescent="0.25">
      <c r="A31" s="9" t="s">
        <v>137</v>
      </c>
      <c r="B31" s="10" t="s">
        <v>136</v>
      </c>
      <c r="C31" s="24">
        <f>C32+C33+C39+C40</f>
        <v>154076.4</v>
      </c>
      <c r="D31" s="24">
        <f>D32+D33+D39+D40</f>
        <v>154076.4</v>
      </c>
    </row>
    <row r="32" spans="1:5" ht="21" hidden="1" customHeight="1" x14ac:dyDescent="0.25">
      <c r="A32" s="3" t="s">
        <v>135</v>
      </c>
      <c r="B32" s="13" t="s">
        <v>134</v>
      </c>
      <c r="C32" s="25">
        <v>0</v>
      </c>
      <c r="D32" s="25">
        <v>0</v>
      </c>
      <c r="E32" s="8"/>
    </row>
    <row r="33" spans="1:5" ht="55.5" customHeight="1" x14ac:dyDescent="0.25">
      <c r="A33" s="3" t="s">
        <v>133</v>
      </c>
      <c r="B33" s="16" t="s">
        <v>132</v>
      </c>
      <c r="C33" s="25">
        <f>SUM(C34:C38)</f>
        <v>140076.4</v>
      </c>
      <c r="D33" s="25">
        <f>SUM(D34:D38)</f>
        <v>140076.4</v>
      </c>
      <c r="E33" s="8"/>
    </row>
    <row r="34" spans="1:5" ht="53.25" customHeight="1" x14ac:dyDescent="0.25">
      <c r="A34" s="3" t="s">
        <v>131</v>
      </c>
      <c r="B34" s="15" t="s">
        <v>130</v>
      </c>
      <c r="C34" s="25">
        <v>132400</v>
      </c>
      <c r="D34" s="25">
        <v>132400</v>
      </c>
      <c r="E34" s="8"/>
    </row>
    <row r="35" spans="1:5" ht="45" customHeight="1" x14ac:dyDescent="0.25">
      <c r="A35" s="3" t="s">
        <v>129</v>
      </c>
      <c r="B35" s="15" t="s">
        <v>128</v>
      </c>
      <c r="C35" s="25">
        <v>1969</v>
      </c>
      <c r="D35" s="25">
        <v>1969</v>
      </c>
      <c r="E35" s="8"/>
    </row>
    <row r="36" spans="1:5" ht="45" customHeight="1" x14ac:dyDescent="0.25">
      <c r="A36" s="3" t="s">
        <v>127</v>
      </c>
      <c r="B36" s="15" t="s">
        <v>126</v>
      </c>
      <c r="C36" s="25">
        <v>4124.3</v>
      </c>
      <c r="D36" s="25">
        <v>4124.3</v>
      </c>
      <c r="E36" s="8"/>
    </row>
    <row r="37" spans="1:5" ht="31.5" customHeight="1" x14ac:dyDescent="0.25">
      <c r="A37" s="14" t="s">
        <v>125</v>
      </c>
      <c r="B37" s="15" t="s">
        <v>124</v>
      </c>
      <c r="C37" s="25">
        <v>1583.1</v>
      </c>
      <c r="D37" s="25">
        <v>1583.1</v>
      </c>
      <c r="E37" s="8"/>
    </row>
    <row r="38" spans="1:5" ht="58.5" hidden="1" customHeight="1" x14ac:dyDescent="0.25">
      <c r="A38" s="14" t="s">
        <v>123</v>
      </c>
      <c r="B38" s="15" t="s">
        <v>122</v>
      </c>
      <c r="C38" s="25">
        <v>0</v>
      </c>
      <c r="D38" s="25">
        <v>0</v>
      </c>
      <c r="E38" s="8"/>
    </row>
    <row r="39" spans="1:5" ht="30.75" hidden="1" customHeight="1" x14ac:dyDescent="0.25">
      <c r="A39" s="3" t="s">
        <v>121</v>
      </c>
      <c r="B39" s="13" t="s">
        <v>120</v>
      </c>
      <c r="C39" s="25">
        <v>0</v>
      </c>
      <c r="D39" s="25">
        <v>0</v>
      </c>
      <c r="E39" s="8"/>
    </row>
    <row r="40" spans="1:5" ht="44.25" customHeight="1" x14ac:dyDescent="0.25">
      <c r="A40" s="3" t="s">
        <v>119</v>
      </c>
      <c r="B40" s="13" t="s">
        <v>118</v>
      </c>
      <c r="C40" s="25">
        <f>C41+C42</f>
        <v>14000</v>
      </c>
      <c r="D40" s="25">
        <f>D41+D42</f>
        <v>14000</v>
      </c>
      <c r="E40" s="8"/>
    </row>
    <row r="41" spans="1:5" s="4" customFormat="1" ht="31.5" hidden="1" customHeight="1" x14ac:dyDescent="0.25">
      <c r="A41" s="6" t="s">
        <v>119</v>
      </c>
      <c r="B41" s="5" t="s">
        <v>241</v>
      </c>
      <c r="C41" s="26">
        <v>14000</v>
      </c>
      <c r="D41" s="26">
        <v>14000</v>
      </c>
    </row>
    <row r="42" spans="1:5" s="4" customFormat="1" ht="44.25" hidden="1" customHeight="1" x14ac:dyDescent="0.25">
      <c r="A42" s="6" t="s">
        <v>250</v>
      </c>
      <c r="B42" s="5" t="s">
        <v>242</v>
      </c>
      <c r="C42" s="26">
        <v>0</v>
      </c>
      <c r="D42" s="26">
        <v>0</v>
      </c>
    </row>
    <row r="43" spans="1:5" s="1" customFormat="1" ht="21.75" customHeight="1" x14ac:dyDescent="0.25">
      <c r="A43" s="9" t="s">
        <v>117</v>
      </c>
      <c r="B43" s="10" t="s">
        <v>116</v>
      </c>
      <c r="C43" s="24">
        <f>C44</f>
        <v>3238</v>
      </c>
      <c r="D43" s="24">
        <f>D44</f>
        <v>3438</v>
      </c>
    </row>
    <row r="44" spans="1:5" ht="20.25" customHeight="1" x14ac:dyDescent="0.25">
      <c r="A44" s="3" t="s">
        <v>115</v>
      </c>
      <c r="B44" s="13" t="s">
        <v>114</v>
      </c>
      <c r="C44" s="25">
        <v>3238</v>
      </c>
      <c r="D44" s="25">
        <v>3438</v>
      </c>
      <c r="E44" s="8"/>
    </row>
    <row r="45" spans="1:5" s="1" customFormat="1" ht="23.25" customHeight="1" x14ac:dyDescent="0.25">
      <c r="A45" s="9" t="s">
        <v>113</v>
      </c>
      <c r="B45" s="10" t="s">
        <v>112</v>
      </c>
      <c r="C45" s="24">
        <f t="shared" ref="C45:D45" si="1">C46+C47+C52</f>
        <v>120508.11</v>
      </c>
      <c r="D45" s="24">
        <f t="shared" si="1"/>
        <v>120508.11</v>
      </c>
    </row>
    <row r="46" spans="1:5" s="1" customFormat="1" ht="27.75" hidden="1" customHeight="1" x14ac:dyDescent="0.25">
      <c r="A46" s="3" t="s">
        <v>111</v>
      </c>
      <c r="B46" s="13" t="s">
        <v>110</v>
      </c>
      <c r="C46" s="25">
        <v>0</v>
      </c>
      <c r="D46" s="25">
        <v>0</v>
      </c>
    </row>
    <row r="47" spans="1:5" s="1" customFormat="1" ht="27" customHeight="1" x14ac:dyDescent="0.25">
      <c r="A47" s="3" t="s">
        <v>106</v>
      </c>
      <c r="B47" s="13" t="s">
        <v>109</v>
      </c>
      <c r="C47" s="25">
        <f t="shared" ref="C47:D47" si="2">SUM(C48:C51)</f>
        <v>4842.7999999999993</v>
      </c>
      <c r="D47" s="25">
        <f t="shared" si="2"/>
        <v>4842.7999999999993</v>
      </c>
    </row>
    <row r="48" spans="1:5" s="11" customFormat="1" ht="28.5" hidden="1" customHeight="1" x14ac:dyDescent="0.25">
      <c r="A48" s="6"/>
      <c r="B48" s="33" t="s">
        <v>108</v>
      </c>
      <c r="C48" s="26"/>
      <c r="D48" s="26"/>
    </row>
    <row r="49" spans="1:5" s="11" customFormat="1" ht="21.75" hidden="1" customHeight="1" x14ac:dyDescent="0.25">
      <c r="A49" s="6"/>
      <c r="B49" s="33" t="s">
        <v>107</v>
      </c>
      <c r="C49" s="26">
        <v>4366.8999999999996</v>
      </c>
      <c r="D49" s="26">
        <v>4366.8999999999996</v>
      </c>
    </row>
    <row r="50" spans="1:5" s="11" customFormat="1" ht="21.75" hidden="1" customHeight="1" x14ac:dyDescent="0.25">
      <c r="A50" s="6"/>
      <c r="B50" s="33" t="s">
        <v>105</v>
      </c>
      <c r="C50" s="26">
        <v>475.9</v>
      </c>
      <c r="D50" s="26">
        <v>475.9</v>
      </c>
    </row>
    <row r="51" spans="1:5" s="11" customFormat="1" ht="21.75" hidden="1" customHeight="1" x14ac:dyDescent="0.25">
      <c r="A51" s="6"/>
      <c r="B51" s="33" t="s">
        <v>243</v>
      </c>
      <c r="C51" s="26"/>
      <c r="D51" s="26"/>
    </row>
    <row r="52" spans="1:5" s="1" customFormat="1" ht="21.75" customHeight="1" x14ac:dyDescent="0.25">
      <c r="A52" s="3" t="s">
        <v>98</v>
      </c>
      <c r="B52" s="13" t="s">
        <v>104</v>
      </c>
      <c r="C52" s="25">
        <f t="shared" ref="C52:D52" si="3">C53+C56+C59</f>
        <v>115665.31</v>
      </c>
      <c r="D52" s="25">
        <f t="shared" si="3"/>
        <v>115665.31</v>
      </c>
    </row>
    <row r="53" spans="1:5" s="11" customFormat="1" ht="23.25" hidden="1" customHeight="1" x14ac:dyDescent="0.25">
      <c r="A53" s="6" t="s">
        <v>98</v>
      </c>
      <c r="B53" s="5" t="s">
        <v>104</v>
      </c>
      <c r="C53" s="26">
        <f>SUM(C54:C55)</f>
        <v>7174.9</v>
      </c>
      <c r="D53" s="26">
        <f>SUM(D54:D55)</f>
        <v>7174.9</v>
      </c>
    </row>
    <row r="54" spans="1:5" s="1" customFormat="1" ht="20.25" hidden="1" customHeight="1" x14ac:dyDescent="0.25">
      <c r="A54" s="6" t="s">
        <v>251</v>
      </c>
      <c r="B54" s="33" t="s">
        <v>103</v>
      </c>
      <c r="C54" s="26">
        <v>7174.9</v>
      </c>
      <c r="D54" s="26">
        <v>7174.9</v>
      </c>
    </row>
    <row r="55" spans="1:5" s="1" customFormat="1" ht="20.25" hidden="1" customHeight="1" x14ac:dyDescent="0.25">
      <c r="A55" s="6" t="s">
        <v>253</v>
      </c>
      <c r="B55" s="33" t="s">
        <v>252</v>
      </c>
      <c r="C55" s="26"/>
      <c r="D55" s="26"/>
    </row>
    <row r="56" spans="1:5" s="11" customFormat="1" ht="30.75" hidden="1" customHeight="1" x14ac:dyDescent="0.25">
      <c r="A56" s="6" t="s">
        <v>100</v>
      </c>
      <c r="B56" s="5" t="s">
        <v>102</v>
      </c>
      <c r="C56" s="26">
        <f>C57+C58</f>
        <v>1303.1500000000001</v>
      </c>
      <c r="D56" s="26">
        <f>D57+D58</f>
        <v>1303.1500000000001</v>
      </c>
    </row>
    <row r="57" spans="1:5" s="11" customFormat="1" ht="21" hidden="1" customHeight="1" x14ac:dyDescent="0.25">
      <c r="A57" s="6"/>
      <c r="B57" s="33" t="s">
        <v>101</v>
      </c>
      <c r="C57" s="26">
        <v>681.04</v>
      </c>
      <c r="D57" s="26">
        <v>681.04</v>
      </c>
    </row>
    <row r="58" spans="1:5" s="11" customFormat="1" ht="33" hidden="1" customHeight="1" x14ac:dyDescent="0.25">
      <c r="A58" s="6"/>
      <c r="B58" s="33" t="s">
        <v>99</v>
      </c>
      <c r="C58" s="26">
        <v>622.11</v>
      </c>
      <c r="D58" s="26">
        <v>622.11</v>
      </c>
    </row>
    <row r="59" spans="1:5" s="11" customFormat="1" ht="21.75" hidden="1" customHeight="1" x14ac:dyDescent="0.25">
      <c r="A59" s="6" t="s">
        <v>244</v>
      </c>
      <c r="B59" s="5" t="s">
        <v>97</v>
      </c>
      <c r="C59" s="26">
        <f>C60</f>
        <v>107187.26</v>
      </c>
      <c r="D59" s="26">
        <f>D60</f>
        <v>107187.26</v>
      </c>
    </row>
    <row r="60" spans="1:5" s="11" customFormat="1" ht="21" hidden="1" customHeight="1" x14ac:dyDescent="0.25">
      <c r="A60" s="6"/>
      <c r="B60" s="33" t="s">
        <v>96</v>
      </c>
      <c r="C60" s="26">
        <v>107187.26</v>
      </c>
      <c r="D60" s="26">
        <v>107187.26</v>
      </c>
    </row>
    <row r="61" spans="1:5" s="1" customFormat="1" ht="23.25" customHeight="1" x14ac:dyDescent="0.25">
      <c r="A61" s="9" t="s">
        <v>95</v>
      </c>
      <c r="B61" s="10" t="s">
        <v>94</v>
      </c>
      <c r="C61" s="24">
        <f>C62+C63+C64+C65</f>
        <v>42769.599999999999</v>
      </c>
      <c r="D61" s="24">
        <f>D62+D63+D64+D65</f>
        <v>35982.9</v>
      </c>
    </row>
    <row r="62" spans="1:5" ht="21.75" hidden="1" customHeight="1" x14ac:dyDescent="0.25">
      <c r="A62" s="3" t="s">
        <v>93</v>
      </c>
      <c r="B62" s="16" t="s">
        <v>92</v>
      </c>
      <c r="C62" s="25">
        <v>0</v>
      </c>
      <c r="D62" s="25">
        <v>0</v>
      </c>
      <c r="E62" s="8"/>
    </row>
    <row r="63" spans="1:5" ht="56.25" customHeight="1" x14ac:dyDescent="0.25">
      <c r="A63" s="3" t="s">
        <v>91</v>
      </c>
      <c r="B63" s="16" t="s">
        <v>90</v>
      </c>
      <c r="C63" s="25">
        <v>15769.6</v>
      </c>
      <c r="D63" s="25">
        <v>8982.9</v>
      </c>
      <c r="E63" s="8"/>
    </row>
    <row r="64" spans="1:5" ht="33.75" customHeight="1" x14ac:dyDescent="0.25">
      <c r="A64" s="3" t="s">
        <v>89</v>
      </c>
      <c r="B64" s="13" t="s">
        <v>88</v>
      </c>
      <c r="C64" s="25">
        <v>3000</v>
      </c>
      <c r="D64" s="25">
        <v>3000</v>
      </c>
      <c r="E64" s="8"/>
    </row>
    <row r="65" spans="1:5" ht="51.75" customHeight="1" x14ac:dyDescent="0.25">
      <c r="A65" s="3" t="s">
        <v>87</v>
      </c>
      <c r="B65" s="13" t="s">
        <v>86</v>
      </c>
      <c r="C65" s="25">
        <v>24000</v>
      </c>
      <c r="D65" s="25">
        <v>24000</v>
      </c>
      <c r="E65" s="8"/>
    </row>
    <row r="66" spans="1:5" s="1" customFormat="1" ht="21.75" hidden="1" customHeight="1" x14ac:dyDescent="0.25">
      <c r="A66" s="9" t="s">
        <v>85</v>
      </c>
      <c r="B66" s="10" t="s">
        <v>84</v>
      </c>
      <c r="C66" s="24">
        <v>0</v>
      </c>
      <c r="D66" s="24">
        <v>0</v>
      </c>
    </row>
    <row r="67" spans="1:5" s="1" customFormat="1" ht="21.75" customHeight="1" x14ac:dyDescent="0.25">
      <c r="A67" s="9" t="s">
        <v>83</v>
      </c>
      <c r="B67" s="10" t="s">
        <v>82</v>
      </c>
      <c r="C67" s="24">
        <f>C68+C69</f>
        <v>3430.8220000000001</v>
      </c>
      <c r="D67" s="24">
        <f>D68+D69</f>
        <v>3430.8220000000001</v>
      </c>
    </row>
    <row r="68" spans="1:5" ht="21.75" hidden="1" customHeight="1" x14ac:dyDescent="0.25">
      <c r="A68" s="3" t="s">
        <v>81</v>
      </c>
      <c r="B68" s="13" t="s">
        <v>80</v>
      </c>
      <c r="C68" s="25"/>
      <c r="D68" s="25"/>
      <c r="E68" s="8"/>
    </row>
    <row r="69" spans="1:5" ht="21.75" hidden="1" customHeight="1" x14ac:dyDescent="0.25">
      <c r="A69" s="3" t="s">
        <v>78</v>
      </c>
      <c r="B69" s="13" t="s">
        <v>79</v>
      </c>
      <c r="C69" s="25">
        <f>SUM(C70:C73)</f>
        <v>3430.8220000000001</v>
      </c>
      <c r="D69" s="25">
        <f>SUM(D70:D73)</f>
        <v>3430.8220000000001</v>
      </c>
      <c r="E69" s="8"/>
    </row>
    <row r="70" spans="1:5" s="4" customFormat="1" ht="21.75" hidden="1" customHeight="1" x14ac:dyDescent="0.25">
      <c r="A70" s="6" t="s">
        <v>78</v>
      </c>
      <c r="B70" s="33" t="s">
        <v>77</v>
      </c>
      <c r="C70" s="26"/>
      <c r="D70" s="26"/>
    </row>
    <row r="71" spans="1:5" s="4" customFormat="1" ht="20.25" hidden="1" customHeight="1" x14ac:dyDescent="0.25">
      <c r="A71" s="6" t="s">
        <v>76</v>
      </c>
      <c r="B71" s="33" t="s">
        <v>75</v>
      </c>
      <c r="C71" s="26">
        <v>2130.8220000000001</v>
      </c>
      <c r="D71" s="26">
        <v>2130.8220000000001</v>
      </c>
    </row>
    <row r="72" spans="1:5" s="4" customFormat="1" ht="30.75" hidden="1" customHeight="1" x14ac:dyDescent="0.25">
      <c r="A72" s="6" t="s">
        <v>74</v>
      </c>
      <c r="B72" s="33" t="s">
        <v>73</v>
      </c>
      <c r="C72" s="26">
        <v>1300</v>
      </c>
      <c r="D72" s="26">
        <v>1300</v>
      </c>
    </row>
    <row r="73" spans="1:5" s="4" customFormat="1" ht="29.25" hidden="1" customHeight="1" x14ac:dyDescent="0.25">
      <c r="A73" s="6" t="s">
        <v>72</v>
      </c>
      <c r="B73" s="33" t="s">
        <v>71</v>
      </c>
      <c r="C73" s="26"/>
      <c r="D73" s="26"/>
    </row>
    <row r="74" spans="1:5" s="1" customFormat="1" ht="25.5" customHeight="1" x14ac:dyDescent="0.25">
      <c r="A74" s="9" t="s">
        <v>70</v>
      </c>
      <c r="B74" s="12" t="s">
        <v>69</v>
      </c>
      <c r="C74" s="24">
        <f>C76+C78+C133+C160+C165+C166+C167</f>
        <v>4193723.75</v>
      </c>
      <c r="D74" s="24">
        <f>D76+D78+D133+D160+D165+D166+D167</f>
        <v>3784914.02</v>
      </c>
    </row>
    <row r="75" spans="1:5" s="1" customFormat="1" ht="30" customHeight="1" x14ac:dyDescent="0.25">
      <c r="A75" s="2" t="s">
        <v>68</v>
      </c>
      <c r="B75" s="12" t="s">
        <v>67</v>
      </c>
      <c r="C75" s="24">
        <f>C76+C78+C133+C160</f>
        <v>4193723.75</v>
      </c>
      <c r="D75" s="24">
        <f>D76+D78+D133+D160</f>
        <v>3784914.02</v>
      </c>
    </row>
    <row r="76" spans="1:5" s="1" customFormat="1" ht="24" customHeight="1" x14ac:dyDescent="0.25">
      <c r="A76" s="2" t="s">
        <v>66</v>
      </c>
      <c r="B76" s="10" t="s">
        <v>65</v>
      </c>
      <c r="C76" s="27">
        <f>C77</f>
        <v>5402</v>
      </c>
      <c r="D76" s="27">
        <f>D77</f>
        <v>0</v>
      </c>
    </row>
    <row r="77" spans="1:5" s="1" customFormat="1" ht="22.5" customHeight="1" x14ac:dyDescent="0.25">
      <c r="A77" s="3" t="s">
        <v>64</v>
      </c>
      <c r="B77" s="23" t="s">
        <v>63</v>
      </c>
      <c r="C77" s="28">
        <v>5402</v>
      </c>
      <c r="D77" s="28">
        <v>0</v>
      </c>
    </row>
    <row r="78" spans="1:5" s="1" customFormat="1" ht="29.25" customHeight="1" x14ac:dyDescent="0.25">
      <c r="A78" s="9" t="s">
        <v>62</v>
      </c>
      <c r="B78" s="31" t="s">
        <v>61</v>
      </c>
      <c r="C78" s="24">
        <f t="shared" ref="C78:D78" si="4">C79+C80+C81+C83+C87+C88+C89+C92+C93+C94+C97+C99+C104</f>
        <v>2319187.75</v>
      </c>
      <c r="D78" s="24">
        <f t="shared" si="4"/>
        <v>1919747.02</v>
      </c>
    </row>
    <row r="79" spans="1:5" s="1" customFormat="1" ht="54.75" customHeight="1" x14ac:dyDescent="0.25">
      <c r="A79" s="3" t="s">
        <v>55</v>
      </c>
      <c r="B79" s="23" t="s">
        <v>54</v>
      </c>
      <c r="C79" s="28">
        <v>96982</v>
      </c>
      <c r="D79" s="28">
        <v>98946</v>
      </c>
      <c r="E79" s="34"/>
    </row>
    <row r="80" spans="1:5" s="1" customFormat="1" ht="44.25" customHeight="1" x14ac:dyDescent="0.25">
      <c r="A80" s="3" t="s">
        <v>53</v>
      </c>
      <c r="B80" s="23" t="s">
        <v>52</v>
      </c>
      <c r="C80" s="28">
        <v>69478.23</v>
      </c>
      <c r="D80" s="28">
        <v>0</v>
      </c>
      <c r="E80" s="34"/>
    </row>
    <row r="81" spans="1:4" s="1" customFormat="1" ht="33" customHeight="1" x14ac:dyDescent="0.25">
      <c r="A81" s="3" t="s">
        <v>182</v>
      </c>
      <c r="B81" s="23" t="s">
        <v>183</v>
      </c>
      <c r="C81" s="28">
        <f>C82</f>
        <v>35665</v>
      </c>
      <c r="D81" s="28">
        <f>D82</f>
        <v>0</v>
      </c>
    </row>
    <row r="82" spans="1:4" s="11" customFormat="1" ht="33" customHeight="1" x14ac:dyDescent="0.25">
      <c r="A82" s="6"/>
      <c r="B82" s="7" t="s">
        <v>184</v>
      </c>
      <c r="C82" s="29">
        <v>35665</v>
      </c>
      <c r="D82" s="29">
        <v>0</v>
      </c>
    </row>
    <row r="83" spans="1:4" s="1" customFormat="1" ht="33" hidden="1" customHeight="1" x14ac:dyDescent="0.25">
      <c r="A83" s="3" t="s">
        <v>51</v>
      </c>
      <c r="B83" s="23" t="s">
        <v>185</v>
      </c>
      <c r="C83" s="28">
        <f>SUM(C84:C86)</f>
        <v>0</v>
      </c>
      <c r="D83" s="28">
        <f>SUM(D84:D86)</f>
        <v>0</v>
      </c>
    </row>
    <row r="84" spans="1:4" s="11" customFormat="1" ht="42.75" hidden="1" customHeight="1" x14ac:dyDescent="0.25">
      <c r="A84" s="6"/>
      <c r="B84" s="7" t="s">
        <v>186</v>
      </c>
      <c r="C84" s="29">
        <v>0</v>
      </c>
      <c r="D84" s="29">
        <v>0</v>
      </c>
    </row>
    <row r="85" spans="1:4" s="11" customFormat="1" ht="42.75" hidden="1" customHeight="1" x14ac:dyDescent="0.25">
      <c r="A85" s="6"/>
      <c r="B85" s="7" t="s">
        <v>187</v>
      </c>
      <c r="C85" s="29">
        <v>0</v>
      </c>
      <c r="D85" s="29">
        <v>0</v>
      </c>
    </row>
    <row r="86" spans="1:4" s="11" customFormat="1" ht="24.75" hidden="1" customHeight="1" x14ac:dyDescent="0.25">
      <c r="A86" s="6"/>
      <c r="B86" s="7"/>
      <c r="C86" s="29"/>
      <c r="D86" s="29"/>
    </row>
    <row r="87" spans="1:4" s="1" customFormat="1" ht="30.75" hidden="1" customHeight="1" x14ac:dyDescent="0.25">
      <c r="A87" s="3" t="s">
        <v>188</v>
      </c>
      <c r="B87" s="23" t="s">
        <v>189</v>
      </c>
      <c r="C87" s="28"/>
      <c r="D87" s="28"/>
    </row>
    <row r="88" spans="1:4" s="1" customFormat="1" ht="30.75" hidden="1" customHeight="1" x14ac:dyDescent="0.25">
      <c r="A88" s="3" t="s">
        <v>190</v>
      </c>
      <c r="B88" s="23" t="s">
        <v>191</v>
      </c>
      <c r="C88" s="28"/>
      <c r="D88" s="28"/>
    </row>
    <row r="89" spans="1:4" s="1" customFormat="1" ht="30.75" customHeight="1" x14ac:dyDescent="0.25">
      <c r="A89" s="3" t="s">
        <v>192</v>
      </c>
      <c r="B89" s="23" t="s">
        <v>193</v>
      </c>
      <c r="C89" s="28">
        <f>SUM(C90:C91)</f>
        <v>281</v>
      </c>
      <c r="D89" s="28">
        <f>SUM(D90:D91)</f>
        <v>40272.75</v>
      </c>
    </row>
    <row r="90" spans="1:4" s="11" customFormat="1" ht="32.25" customHeight="1" x14ac:dyDescent="0.25">
      <c r="A90" s="6"/>
      <c r="B90" s="7" t="s">
        <v>194</v>
      </c>
      <c r="C90" s="29">
        <v>0</v>
      </c>
      <c r="D90" s="29">
        <v>39980.75</v>
      </c>
    </row>
    <row r="91" spans="1:4" s="11" customFormat="1" ht="54.75" customHeight="1" x14ac:dyDescent="0.25">
      <c r="A91" s="6"/>
      <c r="B91" s="7" t="s">
        <v>195</v>
      </c>
      <c r="C91" s="29">
        <v>281</v>
      </c>
      <c r="D91" s="29">
        <v>292</v>
      </c>
    </row>
    <row r="92" spans="1:4" s="1" customFormat="1" ht="33" customHeight="1" x14ac:dyDescent="0.25">
      <c r="A92" s="3" t="s">
        <v>196</v>
      </c>
      <c r="B92" s="23" t="s">
        <v>197</v>
      </c>
      <c r="C92" s="28">
        <v>125220.04</v>
      </c>
      <c r="D92" s="28">
        <v>0</v>
      </c>
    </row>
    <row r="93" spans="1:4" s="1" customFormat="1" ht="33" hidden="1" customHeight="1" x14ac:dyDescent="0.25">
      <c r="A93" s="3" t="s">
        <v>50</v>
      </c>
      <c r="B93" s="23" t="s">
        <v>49</v>
      </c>
      <c r="C93" s="28"/>
      <c r="D93" s="28"/>
    </row>
    <row r="94" spans="1:4" s="1" customFormat="1" ht="33" customHeight="1" x14ac:dyDescent="0.25">
      <c r="A94" s="3" t="s">
        <v>48</v>
      </c>
      <c r="B94" s="23" t="s">
        <v>198</v>
      </c>
      <c r="C94" s="28">
        <f>C95+C96</f>
        <v>88032.89</v>
      </c>
      <c r="D94" s="28">
        <f>D95+D96</f>
        <v>170500</v>
      </c>
    </row>
    <row r="95" spans="1:4" s="11" customFormat="1" ht="24.75" customHeight="1" x14ac:dyDescent="0.25">
      <c r="A95" s="6"/>
      <c r="B95" s="7" t="s">
        <v>199</v>
      </c>
      <c r="C95" s="29">
        <v>88032.89</v>
      </c>
      <c r="D95" s="29">
        <v>170500</v>
      </c>
    </row>
    <row r="96" spans="1:4" s="11" customFormat="1" ht="24.75" hidden="1" customHeight="1" x14ac:dyDescent="0.25">
      <c r="A96" s="6"/>
      <c r="B96" s="7"/>
      <c r="C96" s="29"/>
      <c r="D96" s="29"/>
    </row>
    <row r="97" spans="1:4" s="1" customFormat="1" ht="25.5" customHeight="1" x14ac:dyDescent="0.25">
      <c r="A97" s="3" t="s">
        <v>47</v>
      </c>
      <c r="B97" s="23" t="s">
        <v>200</v>
      </c>
      <c r="C97" s="28">
        <f>C98</f>
        <v>2402</v>
      </c>
      <c r="D97" s="28">
        <f>D98</f>
        <v>1657</v>
      </c>
    </row>
    <row r="98" spans="1:4" s="11" customFormat="1" ht="25.5" customHeight="1" x14ac:dyDescent="0.25">
      <c r="A98" s="6"/>
      <c r="B98" s="7" t="s">
        <v>201</v>
      </c>
      <c r="C98" s="29">
        <v>2402</v>
      </c>
      <c r="D98" s="29">
        <v>1657</v>
      </c>
    </row>
    <row r="99" spans="1:4" s="1" customFormat="1" ht="31.5" customHeight="1" x14ac:dyDescent="0.25">
      <c r="A99" s="3" t="s">
        <v>60</v>
      </c>
      <c r="B99" s="23" t="s">
        <v>59</v>
      </c>
      <c r="C99" s="28">
        <f>SUM(C100:C103)</f>
        <v>587576.97</v>
      </c>
      <c r="D99" s="28">
        <f>SUM(D100:D103)</f>
        <v>0</v>
      </c>
    </row>
    <row r="100" spans="1:4" s="11" customFormat="1" ht="31.5" hidden="1" customHeight="1" x14ac:dyDescent="0.25">
      <c r="A100" s="6" t="s">
        <v>58</v>
      </c>
      <c r="B100" s="7" t="s">
        <v>202</v>
      </c>
      <c r="C100" s="29"/>
      <c r="D100" s="29"/>
    </row>
    <row r="101" spans="1:4" s="11" customFormat="1" ht="31.5" hidden="1" customHeight="1" x14ac:dyDescent="0.25">
      <c r="A101" s="6" t="s">
        <v>57</v>
      </c>
      <c r="B101" s="7" t="s">
        <v>202</v>
      </c>
      <c r="C101" s="29">
        <v>587576.97</v>
      </c>
      <c r="D101" s="29">
        <v>0</v>
      </c>
    </row>
    <row r="102" spans="1:4" s="11" customFormat="1" ht="31.5" hidden="1" customHeight="1" x14ac:dyDescent="0.25">
      <c r="A102" s="6" t="s">
        <v>56</v>
      </c>
      <c r="B102" s="7" t="s">
        <v>202</v>
      </c>
      <c r="C102" s="29"/>
      <c r="D102" s="29"/>
    </row>
    <row r="103" spans="1:4" s="11" customFormat="1" ht="31.5" hidden="1" customHeight="1" x14ac:dyDescent="0.25">
      <c r="A103" s="6" t="s">
        <v>203</v>
      </c>
      <c r="B103" s="7" t="s">
        <v>202</v>
      </c>
      <c r="C103" s="29"/>
      <c r="D103" s="29"/>
    </row>
    <row r="104" spans="1:4" s="1" customFormat="1" ht="23.25" customHeight="1" x14ac:dyDescent="0.25">
      <c r="A104" s="3" t="s">
        <v>46</v>
      </c>
      <c r="B104" s="23" t="s">
        <v>45</v>
      </c>
      <c r="C104" s="28">
        <f>SUM(C105:C132)</f>
        <v>1313549.6200000001</v>
      </c>
      <c r="D104" s="28">
        <f>SUM(D105:D132)</f>
        <v>1608371.27</v>
      </c>
    </row>
    <row r="105" spans="1:4" s="11" customFormat="1" ht="26.25" customHeight="1" x14ac:dyDescent="0.25">
      <c r="A105" s="6"/>
      <c r="B105" s="7" t="s">
        <v>204</v>
      </c>
      <c r="C105" s="29">
        <v>0</v>
      </c>
      <c r="D105" s="29">
        <v>11488</v>
      </c>
    </row>
    <row r="106" spans="1:4" s="11" customFormat="1" ht="33" customHeight="1" x14ac:dyDescent="0.25">
      <c r="A106" s="6"/>
      <c r="B106" s="7" t="s">
        <v>205</v>
      </c>
      <c r="C106" s="29">
        <v>0</v>
      </c>
      <c r="D106" s="29">
        <v>19171</v>
      </c>
    </row>
    <row r="107" spans="1:4" s="11" customFormat="1" ht="45" hidden="1" customHeight="1" x14ac:dyDescent="0.25">
      <c r="A107" s="6"/>
      <c r="B107" s="7" t="s">
        <v>249</v>
      </c>
      <c r="C107" s="29">
        <v>0</v>
      </c>
      <c r="D107" s="29">
        <v>0</v>
      </c>
    </row>
    <row r="108" spans="1:4" s="11" customFormat="1" ht="45" customHeight="1" x14ac:dyDescent="0.25">
      <c r="A108" s="6"/>
      <c r="B108" s="7" t="s">
        <v>44</v>
      </c>
      <c r="C108" s="29">
        <v>1594.6</v>
      </c>
      <c r="D108" s="29">
        <v>1658.34</v>
      </c>
    </row>
    <row r="109" spans="1:4" s="11" customFormat="1" ht="30.75" customHeight="1" x14ac:dyDescent="0.25">
      <c r="A109" s="6"/>
      <c r="B109" s="7" t="s">
        <v>43</v>
      </c>
      <c r="C109" s="29">
        <v>12778</v>
      </c>
      <c r="D109" s="29">
        <v>13289</v>
      </c>
    </row>
    <row r="110" spans="1:4" s="11" customFormat="1" ht="44.25" customHeight="1" x14ac:dyDescent="0.25">
      <c r="A110" s="6"/>
      <c r="B110" s="7" t="s">
        <v>206</v>
      </c>
      <c r="C110" s="29">
        <v>2254</v>
      </c>
      <c r="D110" s="29">
        <v>3377</v>
      </c>
    </row>
    <row r="111" spans="1:4" s="11" customFormat="1" ht="30" customHeight="1" x14ac:dyDescent="0.25">
      <c r="A111" s="6"/>
      <c r="B111" s="7" t="s">
        <v>207</v>
      </c>
      <c r="C111" s="29">
        <v>0</v>
      </c>
      <c r="D111" s="29">
        <v>4085</v>
      </c>
    </row>
    <row r="112" spans="1:4" s="11" customFormat="1" ht="54.75" hidden="1" customHeight="1" x14ac:dyDescent="0.25">
      <c r="A112" s="6"/>
      <c r="B112" s="7" t="s">
        <v>208</v>
      </c>
      <c r="C112" s="29">
        <v>0</v>
      </c>
      <c r="D112" s="29">
        <v>0</v>
      </c>
    </row>
    <row r="113" spans="1:4" s="11" customFormat="1" ht="24.75" customHeight="1" x14ac:dyDescent="0.25">
      <c r="A113" s="6"/>
      <c r="B113" s="7" t="s">
        <v>209</v>
      </c>
      <c r="C113" s="29">
        <v>0</v>
      </c>
      <c r="D113" s="29">
        <v>5356</v>
      </c>
    </row>
    <row r="114" spans="1:4" s="11" customFormat="1" ht="24.75" customHeight="1" x14ac:dyDescent="0.25">
      <c r="A114" s="6"/>
      <c r="B114" s="7" t="s">
        <v>210</v>
      </c>
      <c r="C114" s="29">
        <v>429434</v>
      </c>
      <c r="D114" s="29">
        <v>760929</v>
      </c>
    </row>
    <row r="115" spans="1:4" s="11" customFormat="1" ht="24.75" customHeight="1" x14ac:dyDescent="0.25">
      <c r="A115" s="6"/>
      <c r="B115" s="7" t="s">
        <v>211</v>
      </c>
      <c r="C115" s="29">
        <v>79192</v>
      </c>
      <c r="D115" s="29">
        <v>150792.45000000001</v>
      </c>
    </row>
    <row r="116" spans="1:4" s="11" customFormat="1" ht="23.25" customHeight="1" x14ac:dyDescent="0.25">
      <c r="A116" s="6"/>
      <c r="B116" s="7" t="s">
        <v>41</v>
      </c>
      <c r="C116" s="29">
        <v>6113</v>
      </c>
      <c r="D116" s="29">
        <v>6113</v>
      </c>
    </row>
    <row r="117" spans="1:4" s="11" customFormat="1" ht="39.75" customHeight="1" x14ac:dyDescent="0.25">
      <c r="A117" s="6"/>
      <c r="B117" s="7" t="s">
        <v>212</v>
      </c>
      <c r="C117" s="29">
        <v>102407.41</v>
      </c>
      <c r="D117" s="29">
        <v>159022.46</v>
      </c>
    </row>
    <row r="118" spans="1:4" s="11" customFormat="1" ht="30" customHeight="1" x14ac:dyDescent="0.25">
      <c r="A118" s="6"/>
      <c r="B118" s="7" t="s">
        <v>213</v>
      </c>
      <c r="C118" s="29">
        <v>16368</v>
      </c>
      <c r="D118" s="29">
        <v>0</v>
      </c>
    </row>
    <row r="119" spans="1:4" s="11" customFormat="1" ht="30" hidden="1" customHeight="1" x14ac:dyDescent="0.25">
      <c r="A119" s="6"/>
      <c r="B119" s="7" t="s">
        <v>39</v>
      </c>
      <c r="C119" s="29">
        <v>0</v>
      </c>
      <c r="D119" s="29">
        <v>0</v>
      </c>
    </row>
    <row r="120" spans="1:4" s="11" customFormat="1" ht="30" customHeight="1" x14ac:dyDescent="0.25">
      <c r="A120" s="6"/>
      <c r="B120" s="7" t="s">
        <v>214</v>
      </c>
      <c r="C120" s="29">
        <v>108720</v>
      </c>
      <c r="D120" s="29">
        <v>108720</v>
      </c>
    </row>
    <row r="121" spans="1:4" s="11" customFormat="1" ht="22.5" customHeight="1" x14ac:dyDescent="0.25">
      <c r="A121" s="6"/>
      <c r="B121" s="7" t="s">
        <v>40</v>
      </c>
      <c r="C121" s="29">
        <v>5772.79</v>
      </c>
      <c r="D121" s="29">
        <v>0</v>
      </c>
    </row>
    <row r="122" spans="1:4" s="11" customFormat="1" ht="41.25" hidden="1" customHeight="1" x14ac:dyDescent="0.25">
      <c r="A122" s="6"/>
      <c r="B122" s="7" t="s">
        <v>215</v>
      </c>
      <c r="C122" s="29">
        <v>0</v>
      </c>
      <c r="D122" s="29">
        <v>0</v>
      </c>
    </row>
    <row r="123" spans="1:4" s="11" customFormat="1" ht="31.5" customHeight="1" x14ac:dyDescent="0.25">
      <c r="A123" s="6"/>
      <c r="B123" s="7" t="s">
        <v>216</v>
      </c>
      <c r="C123" s="29">
        <v>5741.08</v>
      </c>
      <c r="D123" s="29">
        <v>0</v>
      </c>
    </row>
    <row r="124" spans="1:4" s="11" customFormat="1" ht="24" customHeight="1" x14ac:dyDescent="0.25">
      <c r="A124" s="6"/>
      <c r="B124" s="7" t="s">
        <v>217</v>
      </c>
      <c r="C124" s="29">
        <v>79455</v>
      </c>
      <c r="D124" s="29">
        <v>55142</v>
      </c>
    </row>
    <row r="125" spans="1:4" s="11" customFormat="1" ht="30.75" customHeight="1" x14ac:dyDescent="0.25">
      <c r="A125" s="6"/>
      <c r="B125" s="7" t="s">
        <v>42</v>
      </c>
      <c r="C125" s="26">
        <v>1680</v>
      </c>
      <c r="D125" s="26">
        <v>5040</v>
      </c>
    </row>
    <row r="126" spans="1:4" s="11" customFormat="1" ht="67.5" hidden="1" customHeight="1" x14ac:dyDescent="0.25">
      <c r="A126" s="6"/>
      <c r="B126" s="7" t="s">
        <v>218</v>
      </c>
      <c r="C126" s="26">
        <v>0</v>
      </c>
      <c r="D126" s="26">
        <v>0</v>
      </c>
    </row>
    <row r="127" spans="1:4" s="11" customFormat="1" ht="25.5" customHeight="1" x14ac:dyDescent="0.25">
      <c r="A127" s="6"/>
      <c r="B127" s="7" t="s">
        <v>219</v>
      </c>
      <c r="C127" s="26">
        <v>3657.17</v>
      </c>
      <c r="D127" s="26">
        <v>8911.02</v>
      </c>
    </row>
    <row r="128" spans="1:4" s="11" customFormat="1" ht="25.5" customHeight="1" x14ac:dyDescent="0.25">
      <c r="A128" s="6"/>
      <c r="B128" s="7" t="s">
        <v>220</v>
      </c>
      <c r="C128" s="26">
        <v>10000</v>
      </c>
      <c r="D128" s="26">
        <v>0</v>
      </c>
    </row>
    <row r="129" spans="1:4" s="11" customFormat="1" ht="25.5" customHeight="1" x14ac:dyDescent="0.25">
      <c r="A129" s="6"/>
      <c r="B129" s="7" t="s">
        <v>221</v>
      </c>
      <c r="C129" s="26">
        <v>226866.57</v>
      </c>
      <c r="D129" s="26">
        <v>262409</v>
      </c>
    </row>
    <row r="130" spans="1:4" s="11" customFormat="1" ht="25.5" customHeight="1" x14ac:dyDescent="0.25">
      <c r="A130" s="6"/>
      <c r="B130" s="7" t="s">
        <v>222</v>
      </c>
      <c r="C130" s="26">
        <v>8048</v>
      </c>
      <c r="D130" s="26">
        <v>0</v>
      </c>
    </row>
    <row r="131" spans="1:4" s="11" customFormat="1" ht="31.5" customHeight="1" x14ac:dyDescent="0.25">
      <c r="A131" s="6"/>
      <c r="B131" s="7" t="s">
        <v>223</v>
      </c>
      <c r="C131" s="26">
        <v>35086</v>
      </c>
      <c r="D131" s="26">
        <v>32868</v>
      </c>
    </row>
    <row r="132" spans="1:4" s="11" customFormat="1" ht="22.5" customHeight="1" x14ac:dyDescent="0.25">
      <c r="A132" s="6"/>
      <c r="B132" s="7" t="s">
        <v>224</v>
      </c>
      <c r="C132" s="26">
        <v>178382</v>
      </c>
      <c r="D132" s="26">
        <v>0</v>
      </c>
    </row>
    <row r="133" spans="1:4" s="1" customFormat="1" ht="24" customHeight="1" x14ac:dyDescent="0.25">
      <c r="A133" s="9" t="s">
        <v>38</v>
      </c>
      <c r="B133" s="31" t="s">
        <v>37</v>
      </c>
      <c r="C133" s="24">
        <f t="shared" ref="C133:D133" si="5">C134+C137+C151+C152+C153+C154+C155</f>
        <v>1868134</v>
      </c>
      <c r="D133" s="24">
        <f t="shared" si="5"/>
        <v>1863667</v>
      </c>
    </row>
    <row r="134" spans="1:4" s="1" customFormat="1" ht="34.5" customHeight="1" x14ac:dyDescent="0.25">
      <c r="A134" s="3" t="s">
        <v>36</v>
      </c>
      <c r="B134" s="23" t="s">
        <v>35</v>
      </c>
      <c r="C134" s="25">
        <f>C135+C136</f>
        <v>56363</v>
      </c>
      <c r="D134" s="25">
        <f>D135+D136</f>
        <v>58352</v>
      </c>
    </row>
    <row r="135" spans="1:4" s="11" customFormat="1" ht="21.75" customHeight="1" x14ac:dyDescent="0.25">
      <c r="A135" s="6"/>
      <c r="B135" s="7" t="s">
        <v>34</v>
      </c>
      <c r="C135" s="26">
        <v>51034</v>
      </c>
      <c r="D135" s="26">
        <v>53023</v>
      </c>
    </row>
    <row r="136" spans="1:4" s="11" customFormat="1" ht="29.25" customHeight="1" x14ac:dyDescent="0.25">
      <c r="A136" s="6"/>
      <c r="B136" s="7" t="s">
        <v>33</v>
      </c>
      <c r="C136" s="26">
        <v>5329</v>
      </c>
      <c r="D136" s="26">
        <v>5329</v>
      </c>
    </row>
    <row r="137" spans="1:4" s="1" customFormat="1" ht="29.25" customHeight="1" x14ac:dyDescent="0.25">
      <c r="A137" s="3" t="s">
        <v>32</v>
      </c>
      <c r="B137" s="23" t="s">
        <v>31</v>
      </c>
      <c r="C137" s="25">
        <f>SUM(C138:C150)</f>
        <v>82540</v>
      </c>
      <c r="D137" s="25">
        <f>SUM(D138:D150)</f>
        <v>82557</v>
      </c>
    </row>
    <row r="138" spans="1:4" s="11" customFormat="1" ht="22.5" customHeight="1" x14ac:dyDescent="0.25">
      <c r="A138" s="6"/>
      <c r="B138" s="7" t="s">
        <v>30</v>
      </c>
      <c r="C138" s="26">
        <v>1673</v>
      </c>
      <c r="D138" s="26">
        <v>1673</v>
      </c>
    </row>
    <row r="139" spans="1:4" s="11" customFormat="1" ht="68.25" customHeight="1" x14ac:dyDescent="0.25">
      <c r="A139" s="6"/>
      <c r="B139" s="7" t="s">
        <v>225</v>
      </c>
      <c r="C139" s="26">
        <v>58864</v>
      </c>
      <c r="D139" s="26">
        <v>58864</v>
      </c>
    </row>
    <row r="140" spans="1:4" s="11" customFormat="1" ht="31.5" customHeight="1" x14ac:dyDescent="0.25">
      <c r="A140" s="6"/>
      <c r="B140" s="7" t="s">
        <v>29</v>
      </c>
      <c r="C140" s="26">
        <v>6491</v>
      </c>
      <c r="D140" s="26">
        <v>6491</v>
      </c>
    </row>
    <row r="141" spans="1:4" s="11" customFormat="1" ht="44.25" customHeight="1" x14ac:dyDescent="0.25">
      <c r="A141" s="6"/>
      <c r="B141" s="7" t="s">
        <v>226</v>
      </c>
      <c r="C141" s="26">
        <v>5156</v>
      </c>
      <c r="D141" s="26">
        <v>5173</v>
      </c>
    </row>
    <row r="142" spans="1:4" s="11" customFormat="1" ht="44.25" customHeight="1" x14ac:dyDescent="0.25">
      <c r="A142" s="6"/>
      <c r="B142" s="7" t="s">
        <v>28</v>
      </c>
      <c r="C142" s="26">
        <v>327</v>
      </c>
      <c r="D142" s="26">
        <v>327</v>
      </c>
    </row>
    <row r="143" spans="1:4" s="11" customFormat="1" ht="31.5" customHeight="1" x14ac:dyDescent="0.25">
      <c r="A143" s="6"/>
      <c r="B143" s="7" t="s">
        <v>27</v>
      </c>
      <c r="C143" s="26">
        <v>632</v>
      </c>
      <c r="D143" s="26">
        <v>632</v>
      </c>
    </row>
    <row r="144" spans="1:4" s="11" customFormat="1" ht="45.75" hidden="1" customHeight="1" x14ac:dyDescent="0.25">
      <c r="A144" s="6"/>
      <c r="B144" s="7" t="s">
        <v>26</v>
      </c>
      <c r="C144" s="26"/>
      <c r="D144" s="26"/>
    </row>
    <row r="145" spans="1:4" s="11" customFormat="1" ht="27" hidden="1" customHeight="1" x14ac:dyDescent="0.25">
      <c r="A145" s="6"/>
      <c r="B145" s="7" t="s">
        <v>227</v>
      </c>
      <c r="C145" s="26"/>
      <c r="D145" s="26"/>
    </row>
    <row r="146" spans="1:4" s="11" customFormat="1" ht="46.5" customHeight="1" x14ac:dyDescent="0.25">
      <c r="A146" s="6"/>
      <c r="B146" s="7" t="s">
        <v>228</v>
      </c>
      <c r="C146" s="26">
        <v>1635</v>
      </c>
      <c r="D146" s="26">
        <v>1635</v>
      </c>
    </row>
    <row r="147" spans="1:4" s="11" customFormat="1" ht="106.5" customHeight="1" x14ac:dyDescent="0.25">
      <c r="A147" s="6"/>
      <c r="B147" s="7" t="s">
        <v>229</v>
      </c>
      <c r="C147" s="26">
        <v>3793</v>
      </c>
      <c r="D147" s="26">
        <v>3793</v>
      </c>
    </row>
    <row r="148" spans="1:4" s="11" customFormat="1" ht="92.25" customHeight="1" x14ac:dyDescent="0.25">
      <c r="A148" s="6"/>
      <c r="B148" s="7" t="s">
        <v>230</v>
      </c>
      <c r="C148" s="26">
        <v>3319</v>
      </c>
      <c r="D148" s="26">
        <v>3319</v>
      </c>
    </row>
    <row r="149" spans="1:4" s="11" customFormat="1" ht="25.5" hidden="1" customHeight="1" x14ac:dyDescent="0.25">
      <c r="A149" s="6"/>
      <c r="B149" s="7" t="s">
        <v>231</v>
      </c>
      <c r="C149" s="26">
        <v>0</v>
      </c>
      <c r="D149" s="26">
        <v>0</v>
      </c>
    </row>
    <row r="150" spans="1:4" s="11" customFormat="1" ht="45.75" customHeight="1" x14ac:dyDescent="0.25">
      <c r="A150" s="6"/>
      <c r="B150" s="7" t="s">
        <v>232</v>
      </c>
      <c r="C150" s="32">
        <v>650</v>
      </c>
      <c r="D150" s="32">
        <v>650</v>
      </c>
    </row>
    <row r="151" spans="1:4" s="1" customFormat="1" ht="47.25" customHeight="1" x14ac:dyDescent="0.25">
      <c r="A151" s="3" t="s">
        <v>25</v>
      </c>
      <c r="B151" s="23" t="s">
        <v>24</v>
      </c>
      <c r="C151" s="30">
        <f>47145+998</f>
        <v>48143</v>
      </c>
      <c r="D151" s="30">
        <f>47145+998</f>
        <v>48143</v>
      </c>
    </row>
    <row r="152" spans="1:4" s="1" customFormat="1" ht="47.25" customHeight="1" x14ac:dyDescent="0.25">
      <c r="A152" s="3" t="s">
        <v>23</v>
      </c>
      <c r="B152" s="23" t="s">
        <v>22</v>
      </c>
      <c r="C152" s="30">
        <v>24555</v>
      </c>
      <c r="D152" s="30">
        <v>17189</v>
      </c>
    </row>
    <row r="153" spans="1:4" s="1" customFormat="1" ht="47.25" customHeight="1" x14ac:dyDescent="0.25">
      <c r="A153" s="3" t="s">
        <v>21</v>
      </c>
      <c r="B153" s="23" t="s">
        <v>20</v>
      </c>
      <c r="C153" s="25">
        <v>21</v>
      </c>
      <c r="D153" s="25">
        <v>914</v>
      </c>
    </row>
    <row r="154" spans="1:4" s="1" customFormat="1" ht="47.25" hidden="1" customHeight="1" x14ac:dyDescent="0.25">
      <c r="A154" s="3" t="s">
        <v>233</v>
      </c>
      <c r="B154" s="23" t="s">
        <v>234</v>
      </c>
      <c r="C154" s="25"/>
      <c r="D154" s="25"/>
    </row>
    <row r="155" spans="1:4" s="1" customFormat="1" ht="28.5" customHeight="1" x14ac:dyDescent="0.25">
      <c r="A155" s="3" t="s">
        <v>19</v>
      </c>
      <c r="B155" s="23" t="s">
        <v>18</v>
      </c>
      <c r="C155" s="25">
        <f>SUM(C156:C159)</f>
        <v>1656512</v>
      </c>
      <c r="D155" s="25">
        <f>SUM(D156:D159)</f>
        <v>1656512</v>
      </c>
    </row>
    <row r="156" spans="1:4" s="11" customFormat="1" ht="96" customHeight="1" x14ac:dyDescent="0.25">
      <c r="A156" s="6"/>
      <c r="B156" s="7" t="s">
        <v>235</v>
      </c>
      <c r="C156" s="26">
        <v>986763</v>
      </c>
      <c r="D156" s="26">
        <v>986763</v>
      </c>
    </row>
    <row r="157" spans="1:4" s="11" customFormat="1" ht="67.5" customHeight="1" x14ac:dyDescent="0.25">
      <c r="A157" s="6"/>
      <c r="B157" s="7" t="s">
        <v>236</v>
      </c>
      <c r="C157" s="26">
        <v>663730</v>
      </c>
      <c r="D157" s="26">
        <v>663730</v>
      </c>
    </row>
    <row r="158" spans="1:4" s="11" customFormat="1" ht="31.5" hidden="1" customHeight="1" x14ac:dyDescent="0.25">
      <c r="A158" s="6"/>
      <c r="B158" s="7" t="s">
        <v>237</v>
      </c>
      <c r="C158" s="26"/>
      <c r="D158" s="26"/>
    </row>
    <row r="159" spans="1:4" s="11" customFormat="1" ht="82.5" customHeight="1" x14ac:dyDescent="0.25">
      <c r="A159" s="6"/>
      <c r="B159" s="7" t="s">
        <v>238</v>
      </c>
      <c r="C159" s="26">
        <v>6019</v>
      </c>
      <c r="D159" s="26">
        <v>6019</v>
      </c>
    </row>
    <row r="160" spans="1:4" s="1" customFormat="1" ht="24.75" customHeight="1" x14ac:dyDescent="0.25">
      <c r="A160" s="9" t="s">
        <v>17</v>
      </c>
      <c r="B160" s="31" t="s">
        <v>16</v>
      </c>
      <c r="C160" s="24">
        <f t="shared" ref="C160:D160" si="6">C161+C162</f>
        <v>1000</v>
      </c>
      <c r="D160" s="24">
        <f t="shared" si="6"/>
        <v>1500</v>
      </c>
    </row>
    <row r="161" spans="1:4" s="1" customFormat="1" ht="32.25" hidden="1" customHeight="1" x14ac:dyDescent="0.25">
      <c r="A161" s="3" t="s">
        <v>15</v>
      </c>
      <c r="B161" s="23" t="s">
        <v>14</v>
      </c>
      <c r="C161" s="28"/>
      <c r="D161" s="28"/>
    </row>
    <row r="162" spans="1:4" s="1" customFormat="1" ht="21" customHeight="1" x14ac:dyDescent="0.25">
      <c r="A162" s="3" t="s">
        <v>13</v>
      </c>
      <c r="B162" s="23" t="s">
        <v>12</v>
      </c>
      <c r="C162" s="25">
        <f>SUM(C163:C164)</f>
        <v>1000</v>
      </c>
      <c r="D162" s="25">
        <f>SUM(D163:D164)</f>
        <v>1500</v>
      </c>
    </row>
    <row r="163" spans="1:4" s="11" customFormat="1" ht="33" hidden="1" customHeight="1" x14ac:dyDescent="0.25">
      <c r="A163" s="6"/>
      <c r="B163" s="7" t="s">
        <v>239</v>
      </c>
      <c r="C163" s="29"/>
      <c r="D163" s="29"/>
    </row>
    <row r="164" spans="1:4" s="11" customFormat="1" ht="21" customHeight="1" x14ac:dyDescent="0.25">
      <c r="A164" s="6"/>
      <c r="B164" s="7" t="s">
        <v>240</v>
      </c>
      <c r="C164" s="26">
        <v>1000</v>
      </c>
      <c r="D164" s="26">
        <v>1500</v>
      </c>
    </row>
    <row r="165" spans="1:4" s="1" customFormat="1" ht="24" hidden="1" customHeight="1" x14ac:dyDescent="0.25">
      <c r="A165" s="9" t="s">
        <v>11</v>
      </c>
      <c r="B165" s="31" t="s">
        <v>10</v>
      </c>
      <c r="C165" s="27"/>
      <c r="D165" s="27"/>
    </row>
    <row r="166" spans="1:4" s="1" customFormat="1" ht="41.25" hidden="1" customHeight="1" x14ac:dyDescent="0.25">
      <c r="A166" s="9" t="s">
        <v>9</v>
      </c>
      <c r="B166" s="31" t="s">
        <v>8</v>
      </c>
      <c r="C166" s="27"/>
      <c r="D166" s="27"/>
    </row>
    <row r="167" spans="1:4" s="1" customFormat="1" ht="33" hidden="1" customHeight="1" x14ac:dyDescent="0.25">
      <c r="A167" s="9" t="s">
        <v>7</v>
      </c>
      <c r="B167" s="31" t="s">
        <v>6</v>
      </c>
      <c r="C167" s="27"/>
      <c r="D167" s="27"/>
    </row>
    <row r="168" spans="1:4" s="1" customFormat="1" ht="27.75" customHeight="1" x14ac:dyDescent="0.25">
      <c r="A168" s="9"/>
      <c r="B168" s="31" t="s">
        <v>5</v>
      </c>
      <c r="C168" s="27">
        <f>C8+C74</f>
        <v>7439175.8819999993</v>
      </c>
      <c r="D168" s="27">
        <f>D8+D74</f>
        <v>7035298.9519999996</v>
      </c>
    </row>
  </sheetData>
  <mergeCells count="5">
    <mergeCell ref="A6:A7"/>
    <mergeCell ref="B6:B7"/>
    <mergeCell ref="C6:D6"/>
    <mergeCell ref="A3:C3"/>
    <mergeCell ref="B1:D1"/>
  </mergeCells>
  <pageMargins left="1.1811023622047245" right="0.39370078740157483" top="0.78740157480314965" bottom="0.78740157480314965" header="0.19685039370078741" footer="0.23622047244094491"/>
  <pageSetup paperSize="9" scale="68" orientation="portrait" r:id="rId1"/>
  <headerFooter alignWithMargins="0"/>
  <rowBreaks count="1" manualBreakCount="1">
    <brk id="7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2020</vt:lpstr>
      <vt:lpstr>2021-2022</vt:lpstr>
      <vt:lpstr>'2020'!Заголовки_для_печати</vt:lpstr>
      <vt:lpstr>'2021-2022'!Заголовки_для_печати</vt:lpstr>
      <vt:lpstr>'2020'!Область_печати</vt:lpstr>
      <vt:lpstr>'2021-2022'!Область_печати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Татьяна</cp:lastModifiedBy>
  <cp:lastPrinted>2019-11-12T11:33:33Z</cp:lastPrinted>
  <dcterms:created xsi:type="dcterms:W3CDTF">2002-03-11T10:22:12Z</dcterms:created>
  <dcterms:modified xsi:type="dcterms:W3CDTF">2019-11-12T12:07:31Z</dcterms:modified>
</cp:coreProperties>
</file>